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a\Documents\Удирдлагын Академи\Daalgavart ajil\Local development fund training module\New assignment\Орон нутгийн сургалтууд\"/>
    </mc:Choice>
  </mc:AlternateContent>
  <bookViews>
    <workbookView xWindow="0" yWindow="0" windowWidth="15360" windowHeight="7368" firstSheet="3" activeTab="5"/>
  </bookViews>
  <sheets>
    <sheet name="Мэдээ, мэдээллийн жагсаалт" sheetId="9" r:id="rId1"/>
    <sheet name="Төслийн танилцуулга" sheetId="10" r:id="rId2"/>
    <sheet name="Анхан шатны үнэлгээ" sheetId="5" r:id="rId3"/>
    <sheet name="Тэргүүлэх чиглэлээр эрэмбэлэх" sheetId="2" r:id="rId4"/>
    <sheet name="Хос хосоор нь үнэлэх арга " sheetId="3" r:id="rId5"/>
    <sheet name="ОНХС-ийн төслүүдийн жагсаалт" sheetId="7" r:id="rId6"/>
    <sheet name="ОНХС-ийн төсөв батлах маягт" sheetId="6" r:id="rId7"/>
    <sheet name="Заавар" sheetId="8" r:id="rId8"/>
  </sheets>
  <definedNames>
    <definedName name="_xlnm._FilterDatabase" localSheetId="2" hidden="1">'Анхан шатны үнэлгээ'!$J$8:$L$32</definedName>
    <definedName name="_ftn1" localSheetId="6">'ОНХС-ийн төсөв батлах маягт'!$A$24</definedName>
    <definedName name="_ftnref1" localSheetId="6">'ОНХС-ийн төсөв батлах маягт'!$B$20</definedName>
    <definedName name="_Ref499227863" localSheetId="1">'Төслийн танилцуулга'!$A$3</definedName>
    <definedName name="_Toc526241362" localSheetId="3">'Тэргүүлэх чиглэлээр эрэмбэлэх'!$F$1</definedName>
    <definedName name="_Toc526241363" localSheetId="5">'ОНХС-ийн төслүүдийн жагсаалт'!$A$1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D13" i="7"/>
  <c r="D14" i="7"/>
  <c r="D15" i="7"/>
  <c r="D16" i="7"/>
  <c r="D17" i="7" s="1"/>
  <c r="D18" i="7" s="1"/>
  <c r="D19" i="7" s="1"/>
  <c r="D20" i="7" s="1"/>
  <c r="D12" i="7"/>
  <c r="D11" i="7"/>
  <c r="D8" i="7"/>
  <c r="D6" i="7" l="1"/>
  <c r="C8" i="7"/>
  <c r="K12" i="2"/>
  <c r="K18" i="2"/>
  <c r="K22" i="2"/>
  <c r="K19" i="2"/>
  <c r="K16" i="2"/>
  <c r="K21" i="2"/>
  <c r="K23" i="2"/>
  <c r="K14" i="2"/>
  <c r="K13" i="2"/>
  <c r="K24" i="2"/>
  <c r="K17" i="2"/>
  <c r="K20" i="2"/>
  <c r="K15" i="2"/>
  <c r="D13" i="2"/>
  <c r="H19" i="2"/>
  <c r="D18" i="2"/>
  <c r="D12" i="2"/>
  <c r="D21" i="2"/>
  <c r="D23" i="7" l="1"/>
  <c r="D24" i="7" s="1"/>
  <c r="D25" i="7" s="1"/>
  <c r="H24" i="2" l="1"/>
  <c r="H16" i="2"/>
  <c r="H22" i="2"/>
  <c r="H23" i="2"/>
  <c r="H13" i="2"/>
  <c r="H15" i="2"/>
  <c r="H20" i="2"/>
  <c r="H14" i="2"/>
  <c r="H17" i="2"/>
  <c r="H18" i="2"/>
  <c r="H12" i="2"/>
  <c r="H21" i="2"/>
  <c r="C34" i="2" l="1"/>
</calcChain>
</file>

<file path=xl/sharedStrings.xml><?xml version="1.0" encoding="utf-8"?>
<sst xmlns="http://schemas.openxmlformats.org/spreadsheetml/2006/main" count="559" uniqueCount="245">
  <si>
    <t>NO.</t>
  </si>
  <si>
    <t>Төслийн санал</t>
  </si>
  <si>
    <t>Багийн дугаар</t>
  </si>
  <si>
    <t>Үзүүлэлт 1</t>
  </si>
  <si>
    <t>Үзүүлэлт 2</t>
  </si>
  <si>
    <t>Үзүүлэлт 3</t>
  </si>
  <si>
    <t>Зардлын үр өгөөж</t>
  </si>
  <si>
    <t>Иргэдийн саналын харьцаа</t>
  </si>
  <si>
    <t>Мал угаалгын баннтай болох</t>
  </si>
  <si>
    <t>Малын түүхий эд авдаг цэгтэй болох</t>
  </si>
  <si>
    <t>Тоглоомын талбай байгуулах</t>
  </si>
  <si>
    <t>Соёлын төвийн засварын ажил</t>
  </si>
  <si>
    <t>Цэцэрлэгт хүрээлэн байгуулах</t>
  </si>
  <si>
    <t>Нохой устгах</t>
  </si>
  <si>
    <t>Бэлчээрийг хамгаалах, нөхөн сэргээх</t>
  </si>
  <si>
    <t>Огтоно устгах</t>
  </si>
  <si>
    <t>Гүний худаг гаргах</t>
  </si>
  <si>
    <t>Тарилгын хашаа</t>
  </si>
  <si>
    <t>Ус түгээх цэг байгуулах</t>
  </si>
  <si>
    <t>Сургуулийн халаалтыг шинээр тавих</t>
  </si>
  <si>
    <t>Дотуур байрны зураг төсөв</t>
  </si>
  <si>
    <t>Үерийн далан сэргээх</t>
  </si>
  <si>
    <t>1-р баг</t>
  </si>
  <si>
    <t>2-р баг</t>
  </si>
  <si>
    <t>3-р баг</t>
  </si>
  <si>
    <t xml:space="preserve">4-р баг </t>
  </si>
  <si>
    <t>Сургуулийн дотуур байрны засвар</t>
  </si>
  <si>
    <t>Үр өгөөж хүртэгчдийн тоо</t>
  </si>
  <si>
    <t>Хөрөнгө оруулалтын хэмжээ</t>
  </si>
  <si>
    <t>No</t>
  </si>
  <si>
    <t>Төслийн саналын нэр</t>
  </si>
  <si>
    <t>Үнэлгээний үзүүлэлт</t>
  </si>
  <si>
    <t>Т = Тийм, Ү = Үгүй, ТБ =Тодорхой бус (тодруулах шаардлагатай)</t>
  </si>
  <si>
    <t>БИНХ-ийн тогтоолоор багтлагдсан иргэдийн санал эсэх</t>
  </si>
  <si>
    <t>Хөрөнгө оруулалтын зөвшөөрөгдөх зүйлд багтах эсэх</t>
  </si>
  <si>
    <t>сумын хөгжлийн бодлоготой уялдаж буй эсэх</t>
  </si>
  <si>
    <t>Байгаль орчин болон үндэсний цөөнхийн бүлэгтэй холбоотой журамд нийцэж буй эсэх</t>
  </si>
  <si>
    <t>Хогийн цэгийн байршлыг өөрчлөх</t>
  </si>
  <si>
    <t>Т</t>
  </si>
  <si>
    <t>Ү</t>
  </si>
  <si>
    <t>Сургуулийн дотор байрны засвар</t>
  </si>
  <si>
    <t>2,3</t>
  </si>
  <si>
    <t>Цэцэрлэгийн өргөтгөлийн барилга барих</t>
  </si>
  <si>
    <t>Орон сууц барих</t>
  </si>
  <si>
    <t>Багийн төвийг интернеттэй болгох</t>
  </si>
  <si>
    <t>Цагдаагийн байр засварлах</t>
  </si>
  <si>
    <t>Хөл бөмбөгийн талбай байгуулах</t>
  </si>
  <si>
    <t>5-р баг алслагдсан баг</t>
  </si>
  <si>
    <t>..........................аймаг/нийслэлийн/ ..............................сум/дүүргийн Орон нутгийн хөгжлийн сангийн хөрөнгөөр хэрэгжүүлэх хөрөнгө оруулалт, хөтөлбөр, төсөл, арга хэмжээний жагсаалт</t>
  </si>
  <si>
    <t>(мян.төгрөг)</t>
  </si>
  <si>
    <t>д/д</t>
  </si>
  <si>
    <r>
      <t>Төсөл, арга хэмжээний нэр, хүчин чадал, байршил</t>
    </r>
    <r>
      <rPr>
        <sz val="12"/>
        <color theme="1"/>
        <rFont val="Arial"/>
        <family val="2"/>
      </rPr>
      <t> </t>
    </r>
  </si>
  <si>
    <t>Эхлэх, дуусах хугацаа</t>
  </si>
  <si>
    <t>Төсөвт өртөг</t>
  </si>
  <si>
    <t>20.. онд санхүүжих дүн</t>
  </si>
  <si>
    <t>I</t>
  </si>
  <si>
    <t>I=2+…3</t>
  </si>
  <si>
    <t>1.1 Төсөл арга хэмжээ 1</t>
  </si>
  <si>
    <t>1.2 Төсөл арга хэмжээ 2</t>
  </si>
  <si>
    <t>II</t>
  </si>
  <si>
    <t>II=…4+…+6</t>
  </si>
  <si>
    <t>2.1 төсөл арга хэмжээ1</t>
  </si>
  <si>
    <t>2.2 төсөл арга хэмжээ 2</t>
  </si>
  <si>
    <t>2.3 төсөл арга хэмжээ 3</t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</si>
  <si>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ОНХС-аас санхүүжих суурь зардал</t>
    </r>
  </si>
  <si>
    <t>III</t>
  </si>
  <si>
    <t>III=7+8+9+…</t>
  </si>
  <si>
    <t>Үүнээс:</t>
  </si>
  <si>
    <t>3.1 Хот тохижилтын гэрэлтүүлэг засвар үйлчилгээ</t>
  </si>
  <si>
    <t>3.2 Мал эмнэлгийн үйлчилгээ</t>
  </si>
  <si>
    <t>3.3 Усан хангамжийн татаас</t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</si>
  <si>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Сум, дүүргийн орон нутгийн хөгжлийн санд олгох орлогын шилжүүлэг</t>
    </r>
  </si>
  <si>
    <t>IV</t>
  </si>
  <si>
    <t>IV=10+…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</si>
  <si>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</si>
  <si>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Сум, дүүргийн ОНХС-д олгох орлогын шилжүүлгийн дүн[1]</t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</si>
  <si>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 </t>
    </r>
  </si>
  <si>
    <t>НИЙТ</t>
  </si>
  <si>
    <t>11=I+II+IV</t>
  </si>
  <si>
    <t>[1] Аймаг, нийслэлийн ОНХС-ийн хөрөнгөөр хэрэгжүүлэх хөрөнгө оруулалт, хөтөлбөр төсөл, арга хэмжээний жагсаалтад сум, дүүргийн ОНХС-д олгох орлогын шилжүүлгийн дүнг энд тусгана. Сум, дүүргийн хувьд энд бичилт хийхгүй бөгөөд сум/дүүргийн ОНХС-ийн хөрөнгөөр хэрэгжүүлэх хөрөнгө оруулалт, хөтөлбөр, төсөл арга хэмжээний жагсаалтыг энэхүү маягтад тусгаж батална.</t>
  </si>
  <si>
    <t>Жич: Сангийн сайдын 244-р журамд тусгагдсан Аймгийн ИТХ-ын тогтоолын 3 дугаар хавсралт, сум,дүүргийн ИТХ-ын тогтоолын 2 дугаар хавсралтыг энэ маягтын дагуу өөрчлөн дагаж мөрдөнө.</t>
  </si>
  <si>
    <t>Хос хосоор харьцуулах аргаар эрэмбэлэх (1-5)</t>
  </si>
  <si>
    <t>Хос хосоор харьцуулах арга</t>
  </si>
  <si>
    <t xml:space="preserve">Олон шалгуур үзүүлэлтээр тодорхойлсон тэргүүлэх чиглэлийн дэс дараа </t>
  </si>
  <si>
    <t>Шилжих хөрөнгө оруулалт</t>
  </si>
  <si>
    <t>Шинээр эхлэх хөрөнгө оруулалт</t>
  </si>
  <si>
    <t>ОНХС-ийн хөрөнгө хүрэлцээгүйн улмаас жагсаалтад багтаагүй тэргүүлэх ач холбогдолтой төслүүдийн жагсаалт</t>
  </si>
  <si>
    <t>Хавсралтууд:</t>
  </si>
  <si>
    <t>эрэмбэлэх</t>
  </si>
  <si>
    <t xml:space="preserve">Үйлдэл </t>
  </si>
  <si>
    <t>Давхар санал өгсөн багуудын саналын харьцааг яаж нэгтгэх вэ? Санал өгсөн нийт иргэдийн тоог санал өгсөн багийн нийт насанд хүрэгчдийн тоонд харьцуулна.</t>
  </si>
  <si>
    <t>Гарын авлагын Хавсралт ... Шаардлагатай баримт, бичиг, тоон мэдээллийн жагсаалт</t>
  </si>
  <si>
    <t>Д.д</t>
  </si>
  <si>
    <t>Мэдээ, мэдээллийн нэр</t>
  </si>
  <si>
    <t>Мэдээллийн эх үүсвэр</t>
  </si>
  <si>
    <t>I-III үе шат</t>
  </si>
  <si>
    <t>Анхан шатны үнэлгээ</t>
  </si>
  <si>
    <t xml:space="preserve">Мэдээллийг нягтлах </t>
  </si>
  <si>
    <t>Тэргүүлэх чиглэлээр эрэмбэлэх</t>
  </si>
  <si>
    <t>Баримт бичиг</t>
  </si>
  <si>
    <t>Багуудын ИНХ-ийн тогтоол</t>
  </si>
  <si>
    <t>Багийн засаг даргын албан тоотын хавсралт</t>
  </si>
  <si>
    <t>£</t>
  </si>
  <si>
    <t>Багуудын ИНХ-ийн тэмдэглэл</t>
  </si>
  <si>
    <t>Төслүүдийн танилцуулга</t>
  </si>
  <si>
    <t>Хөгжлийн бодлогын бичиг баримт</t>
  </si>
  <si>
    <t>Сумын Засаг даргын тамгын газар</t>
  </si>
  <si>
    <t>Тоон мэдээ</t>
  </si>
  <si>
    <t>Статистикийн мэдээ</t>
  </si>
  <si>
    <t>Төслийн танилцуулга</t>
  </si>
  <si>
    <t xml:space="preserve">Ирэх төсвийн жилийн ОНХС-ийн хуваарилалтын төсөөлөл </t>
  </si>
  <si>
    <t xml:space="preserve">6 дугаар сард Сангийн яамнаас хүргүүлэх Төсвийн хүрээний дунд хугацааны мэдэгдэлд үндэслэсэн ОНХС-ийн хуваарилалтын төсөөлөл </t>
  </si>
  <si>
    <t xml:space="preserve">Сумын ОНХС-ийн хуваарилалт </t>
  </si>
  <si>
    <t>Батлагдсан орон нутгийн төсөв, Аймаг төсөв, ОНХС-ийн өмнөх жилийн үлдэгдэл болон бусад нэмэлт эх үүсвэрийн холбогдох бичиг баримт</t>
  </si>
  <si>
    <t xml:space="preserve">Он дамжсан төслүүдийн дутуу санхүүжилтийн дүн </t>
  </si>
  <si>
    <t>Ажил хүлээлцэх комиссын акт болон жилийн эцэст, гүйцэтгэгчтэй гэрээний биелэлтийг дүгнэсэн баримт бичиг</t>
  </si>
  <si>
    <t xml:space="preserve">Анхан шатны үнэлгээний маягт </t>
  </si>
  <si>
    <t>Гарын авлага</t>
  </si>
  <si>
    <t xml:space="preserve">Тэргүүлэх чиглэлээр эрэмбэлэх маягт </t>
  </si>
  <si>
    <t xml:space="preserve">Хос хосоор харьцуулан эрэмбэлэх маягт </t>
  </si>
  <si>
    <t>ОНХС-ийн хөрөнгөөр хэрэгжүүлэх төсөл хөтөлбөр арга хэмжээний жагсаалт</t>
  </si>
  <si>
    <t>ОНХС-ийн төсөв батлах маягт</t>
  </si>
  <si>
    <t xml:space="preserve">ОНХС-ийн үйл ажиллагааны журмын </t>
  </si>
  <si>
    <t>Хавсралт 2. Анхан шатны үнэлгээний маягт Аль үе шатанд хамаарахыг нэмж бичих</t>
  </si>
  <si>
    <t>БАГУУДААС ИРСЭН ТӨСЛҮҮДИЙН САНАЛЫН АНХАН ШАТНЫ ҮНЭЛГЭЭ</t>
  </si>
  <si>
    <t>Сумын нэр:        ______________</t>
  </si>
  <si>
    <t xml:space="preserve">  Багийн нэр</t>
  </si>
  <si>
    <t xml:space="preserve">________________ </t>
  </si>
  <si>
    <t>Огноо:</t>
  </si>
  <si>
    <t>_________________</t>
  </si>
  <si>
    <t>Зураг төсөв, техник эдийн засгийн үндэслэлтэй</t>
  </si>
  <si>
    <t>Бусад эх үүсвэртэй уялдсан буюу давхардаагүй</t>
  </si>
  <si>
    <t xml:space="preserve">Аймгийн ОНХС-ийн хөрөнгөөр хийгдэх төсөл эсэх Т/Ү  </t>
  </si>
  <si>
    <t xml:space="preserve">Сумын ОНХС-аар санхүүжүүлэх төслүүдийн урьдчилсан жагсаалтад багтах боломжтой эсэх  </t>
  </si>
  <si>
    <t>Багийн нэр</t>
  </si>
  <si>
    <t>1, 2</t>
  </si>
  <si>
    <t>1, 3</t>
  </si>
  <si>
    <t>2, 3</t>
  </si>
  <si>
    <t xml:space="preserve">Үнэлгээ хийсэн ажлын хэсгийн гишүүдийн гарын үсэг/ огноо </t>
  </si>
  <si>
    <t>Үнэлгээг хянаж баталсан сумын Засаг дарга /гарын үсэг/ огноо</t>
  </si>
  <si>
    <t>________________________</t>
  </si>
  <si>
    <t>/_______________________________________________</t>
  </si>
  <si>
    <t>Хүлээн авсан, татгалзсан, тодруулах шаардлагатай эсэх</t>
  </si>
  <si>
    <t>нохой устгах</t>
  </si>
  <si>
    <t>мал угаалгын банн</t>
  </si>
  <si>
    <t>Баг, хорооны ИНХ-аар батлагдсан төслийн танилцуулга</t>
  </si>
  <si>
    <t>2. Төслийн нэр*</t>
  </si>
  <si>
    <t xml:space="preserve">3. Баг/хорооны хувьд төслийн тэргүүлэх ач холбогдол*: </t>
  </si>
  <si>
    <t>Баг/хорооны ИНХ-ын үеэр эрэмбэлсэн эрэмбэ</t>
  </si>
  <si>
    <t>Баг/хорооны тэргүүлэх ач холбогдол бүхий нийт төслийн тоо</t>
  </si>
  <si>
    <t>4. Төслийг санал болгосон этгээд*:</t>
  </si>
  <si>
    <r>
      <t>(</t>
    </r>
    <r>
      <rPr>
        <i/>
        <sz val="12"/>
        <color theme="1"/>
        <rFont val="Arial"/>
        <family val="2"/>
      </rPr>
      <t>Иргэдийн санал/сум, дүүргийн ЗДТГ-аас санал болгосон)</t>
    </r>
  </si>
  <si>
    <t>5. Төслийн танилцуулга</t>
  </si>
  <si>
    <r>
      <t>5.1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Төсөл хэрэгжүүлснээр шийдвэрлэгдэх асуудал* </t>
    </r>
  </si>
  <si>
    <r>
      <t>5.2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Төслийн товч танилцуулга*</t>
    </r>
  </si>
  <si>
    <t>Зорилго</t>
  </si>
  <si>
    <t>Байршил</t>
  </si>
  <si>
    <t>Төслийн үндсэн үйл ажиллагаа</t>
  </si>
  <si>
    <r>
      <t>5.3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Төслийн хамрах салбар*</t>
    </r>
  </si>
  <si>
    <t>(Сум/дүүргийн тэргүүлэх чиглэлийн салбарт үндэслэх)</t>
  </si>
  <si>
    <r>
      <t>1)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------------------------------(Мал аж ахуй / бэлчээрийн эрсдэлийн удирдлага)</t>
    </r>
  </si>
  <si>
    <r>
      <t>2)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--------------------------------</t>
    </r>
  </si>
  <si>
    <r>
      <t>3)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--------------------------------</t>
    </r>
  </si>
  <si>
    <r>
      <t>4)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--------------------------------</t>
    </r>
  </si>
  <si>
    <r>
      <t>5)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---------------------------------</t>
    </r>
  </si>
  <si>
    <t xml:space="preserve">Сум/дүүргийн хөгжлийн бодлого, төлөвлөлттэй хамааралгүй </t>
  </si>
  <si>
    <r>
      <t>5.4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Үр өгөөж хүртэгчдийн тоо*</t>
    </r>
  </si>
  <si>
    <t>(төслийн үр өгөөжийг хүртэгчид нь аймаг/нийслэл, сум/дүүргийн бодлого болон ядуурлын түвшин алслагдмал байдал, жендер болон ястан угсаатны онцлогоос хамаарна.)</t>
  </si>
  <si>
    <t>Үр өгөөж хүртэгчдийн тоо /өрхөөр эсвэл хүн амаар/:</t>
  </si>
  <si>
    <t>Үүнээс зорилтот бүлгийн тоо (Төвөөс алслагдсан нутаг дэвсгэрт амьдардаг малчин өрх, амьжиргааны доод түвшингээс доогуур орлоготой өрх эсвэл үндэсний цөөнх)</t>
  </si>
  <si>
    <r>
      <t>5.5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Бусад мэдээлэл (байршил, хүчин чадал, техникийн үзүүлэлт гэх мэт)</t>
    </r>
  </si>
  <si>
    <r>
      <t>5.6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Шаардлагатай хөрөнгө оруулалтын төсөвт өртөг (төгрөгөөр)</t>
    </r>
  </si>
  <si>
    <r>
      <t>5.7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Жилийн үйл ажиллагааны болон ашиглалтын зардал (төгрөгөөр)</t>
    </r>
  </si>
  <si>
    <t>Үйл ажиллагаа, хүний нөөц болон ашиглалтын зардал гарах уу?</t>
  </si>
  <si>
    <t xml:space="preserve">Тийм   </t>
  </si>
  <si>
    <t xml:space="preserve">Үгүй     </t>
  </si>
  <si>
    <r>
      <t>5.8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Орон нутгийн иргэд болон хувийн хэвшлээс санал болгож буй ОНХС-ийн нэмэлт санхүүжилт</t>
    </r>
  </si>
  <si>
    <t>Эх үүсвэр</t>
  </si>
  <si>
    <t>Дүн (төгрөг)</t>
  </si>
  <si>
    <t>5.9 Төсөл хэрэгжүүлэхэд шаардлагатай урьдчилсан нөхцөлүүд</t>
  </si>
  <si>
    <r>
      <t>Газар чөлөөлөх/олгох*</t>
    </r>
    <r>
      <rPr>
        <b/>
        <sz val="12"/>
        <color theme="1"/>
        <rFont val="Arial"/>
        <family val="2"/>
      </rPr>
      <t xml:space="preserve"> </t>
    </r>
  </si>
  <si>
    <r>
      <t xml:space="preserve">Тийм   </t>
    </r>
    <r>
      <rPr>
        <sz val="12"/>
        <color theme="1"/>
        <rFont val="Arial"/>
        <family val="2"/>
      </rPr>
      <t xml:space="preserve">               </t>
    </r>
    <r>
      <rPr>
        <b/>
        <sz val="12"/>
        <color theme="1"/>
        <rFont val="Arial"/>
        <family val="2"/>
      </rPr>
      <t xml:space="preserve">Үгүй     </t>
    </r>
  </si>
  <si>
    <t>Техник, эдийн засгийн үндэслэл</t>
  </si>
  <si>
    <t>Байгаль орчны нөлөөллийн үнэлгээ хийлгэх шаардлагатай эсэх</t>
  </si>
  <si>
    <r>
      <t xml:space="preserve">Тийм   </t>
    </r>
    <r>
      <rPr>
        <sz val="12"/>
        <color theme="1"/>
        <rFont val="Arial"/>
        <family val="2"/>
      </rPr>
      <t xml:space="preserve">                </t>
    </r>
    <r>
      <rPr>
        <b/>
        <sz val="12"/>
        <color theme="1"/>
        <rFont val="Arial"/>
        <family val="2"/>
      </rPr>
      <t xml:space="preserve">Үгүй    </t>
    </r>
  </si>
  <si>
    <r>
      <t>Бусад зөвшөөрөл шаардлагатай эсэх</t>
    </r>
    <r>
      <rPr>
        <b/>
        <sz val="12"/>
        <color theme="1"/>
        <rFont val="Arial"/>
        <family val="2"/>
      </rPr>
      <t xml:space="preserve"> </t>
    </r>
  </si>
  <si>
    <t>Боловсон хүчний орон тоог нэмэх шаардлагатай эсэх</t>
  </si>
  <si>
    <r>
      <t xml:space="preserve">Тийм   </t>
    </r>
    <r>
      <rPr>
        <sz val="12"/>
        <color theme="1"/>
        <rFont val="Arial"/>
        <family val="2"/>
      </rPr>
      <t xml:space="preserve">                      </t>
    </r>
    <r>
      <rPr>
        <b/>
        <sz val="12"/>
        <color theme="1"/>
        <rFont val="Arial"/>
        <family val="2"/>
      </rPr>
      <t xml:space="preserve">Үгүй     </t>
    </r>
  </si>
  <si>
    <t>Бусад нөхцөлүүд                      --------------------------------</t>
  </si>
  <si>
    <t>5.10 Үйл ажиллагаа, ашиглалт хариуцах этгээд*</t>
  </si>
  <si>
    <t>5.11 Төсөл хэрэгжүүлэх/дуусах хугацаа</t>
  </si>
  <si>
    <t>6. Төсвийн тухай хуульд заасан зөвшөөрөгдсөн үйл ажиллагааны чиглэлд багтах эсэх*</t>
  </si>
  <si>
    <t>Зөвшөөрөгдсөн үйл ажиллагааны чиглэл</t>
  </si>
  <si>
    <t>Зөвшөөрөгдсөн үйл ажиллагааны чиглэлд багтах эсэх нь тодорхой бус</t>
  </si>
  <si>
    <t>7. Боловсруулсан</t>
  </si>
  <si>
    <t>Баг/хорооны Засаг дарга:</t>
  </si>
  <si>
    <t>Гарын үсэг:</t>
  </si>
  <si>
    <t xml:space="preserve">*Мэдээллийг баг/хорооны Засаг дарга заавал бөглөнө. </t>
  </si>
  <si>
    <t>1.  Баг/хорооны нэр*</t>
  </si>
  <si>
    <t>1. Шилжих хөрөнгө оруулалт, хөтөлбөр төсөл арга хэмжээ</t>
  </si>
  <si>
    <t>2.Шинээр эхлэх хөрөнгө оруулалт</t>
  </si>
  <si>
    <t>Сонгогдсон тоо</t>
  </si>
  <si>
    <t>Эрэмбэ</t>
  </si>
  <si>
    <t xml:space="preserve">  Төслийн танилцуулга </t>
  </si>
  <si>
    <t xml:space="preserve">  Хос хосоор нь харьцуулан эрэмбэлсэн хүснэгт</t>
  </si>
  <si>
    <t>T</t>
  </si>
  <si>
    <t>Сонгуулийн насны хүн амын тоо</t>
  </si>
  <si>
    <t>Нийт</t>
  </si>
  <si>
    <t>Багууд</t>
  </si>
  <si>
    <t>2020 ОНЫ ТӨСВИЙН ЖИЛИЙН ТӨЛӨВЛӨЛТ</t>
  </si>
  <si>
    <t>ТБ</t>
  </si>
  <si>
    <t>1,2</t>
  </si>
  <si>
    <t>3, 4</t>
  </si>
  <si>
    <t>2,4</t>
  </si>
  <si>
    <t>3,5</t>
  </si>
  <si>
    <t>Хөрөнгө оруулалт болон үр өгөөжийг хүртэгчид болон  харьцаа</t>
  </si>
  <si>
    <t>Багийн тэргүүлэх чиглэлээр эрэмбэлэх</t>
  </si>
  <si>
    <r>
      <rPr>
        <b/>
        <sz val="10"/>
        <color theme="1"/>
        <rFont val="Times New Roman"/>
        <family val="1"/>
      </rPr>
      <t>Б.</t>
    </r>
    <r>
      <rPr>
        <b/>
        <sz val="9"/>
        <color theme="1"/>
        <rFont val="Times New Roman"/>
        <family val="1"/>
      </rPr>
      <t xml:space="preserve"> Үр өгөөжийн харьцаа нэн тэргүүлэх чиглэл нь бага үзүүлэлтэй байна.</t>
    </r>
  </si>
  <si>
    <r>
      <rPr>
        <b/>
        <sz val="10"/>
        <color theme="1"/>
        <rFont val="Times New Roman"/>
        <family val="1"/>
      </rPr>
      <t>В.</t>
    </r>
    <r>
      <rPr>
        <b/>
        <sz val="9"/>
        <color theme="1"/>
        <rFont val="Times New Roman"/>
        <family val="1"/>
      </rPr>
      <t xml:space="preserve"> Сумын тэргүүлэх чиглэл. Нэн тэргүүний чиглэл нь бага оноотой байна</t>
    </r>
  </si>
  <si>
    <r>
      <rPr>
        <b/>
        <sz val="10"/>
        <color theme="1"/>
        <rFont val="Times New Roman"/>
        <family val="1"/>
      </rPr>
      <t>А.</t>
    </r>
    <r>
      <rPr>
        <b/>
        <sz val="9"/>
        <color theme="1"/>
        <rFont val="Times New Roman"/>
        <family val="1"/>
      </rPr>
      <t xml:space="preserve"> Багийн тэргүүлэх чиглэл /Нэн тэргүүний чиглэл бага </t>
    </r>
    <r>
      <rPr>
        <b/>
        <sz val="9"/>
        <rFont val="Times New Roman"/>
        <family val="1"/>
      </rPr>
      <t>оноотой</t>
    </r>
    <r>
      <rPr>
        <b/>
        <sz val="9"/>
        <color theme="1"/>
        <rFont val="Times New Roman"/>
        <family val="1"/>
      </rPr>
      <t xml:space="preserve"> байна./</t>
    </r>
  </si>
  <si>
    <r>
      <t>3 үзүүлэлтийн нийт дүнгээр эрэмбэлэх (</t>
    </r>
    <r>
      <rPr>
        <b/>
        <sz val="10"/>
        <color theme="1"/>
        <rFont val="Times New Roman"/>
        <family val="1"/>
      </rPr>
      <t>А+Б+В</t>
    </r>
    <r>
      <rPr>
        <b/>
        <sz val="9"/>
        <color theme="1"/>
        <rFont val="Times New Roman"/>
        <family val="1"/>
      </rPr>
      <t>)</t>
    </r>
  </si>
  <si>
    <t>Явган хүний зорчих хэсгийн загварын ажлын үлдэгдэл</t>
  </si>
  <si>
    <t>Хөрөнгө оруулалтын хэмжээ /мян.төг/</t>
  </si>
  <si>
    <t>Шилжих хөрөнгө оруулалтын дүн</t>
  </si>
  <si>
    <t>А</t>
  </si>
  <si>
    <t>Б</t>
  </si>
  <si>
    <t>Төслийн төсөв /мян.төгрөг/</t>
  </si>
  <si>
    <t>Хавсралт 6. ОНХС-ийн хөрөнгөөр санхүүжүүлэх хөрөнгө оруулалт, хөтөлбөр, төсөл арга хэмжээний жагсаалт</t>
  </si>
  <si>
    <t>Хавсралт 5. Хөгжлийн бодлого, төлөвлөлттэй уялдуулан эрэмбэлэх Аль үе шатанд хамаарахыг нэмж бичих</t>
  </si>
  <si>
    <t>эрэмбэлэх хүснэгтээ сонгон идхэвжүүлнэ</t>
  </si>
  <si>
    <t>DATA/SORT</t>
  </si>
  <si>
    <t>Нээгдсэн цонхноос Column нүднээс эрэмбэлэх баганыг сонгоно.</t>
  </si>
  <si>
    <t>Sort on нүдэнд "value" утга сонгогдсон байна.</t>
  </si>
  <si>
    <t>Order нүдэнд ихээс бага/багаас их руу эрэмбэлэх эсэхээ сонгоно.</t>
  </si>
  <si>
    <t>Үйлдлийн дараалал</t>
  </si>
  <si>
    <t>баганан мэдээллийг мөрөнд хуулах</t>
  </si>
  <si>
    <t>хуулах copy комданийг дарна. /Ctrl+C/</t>
  </si>
  <si>
    <t>хуулах мэдээллийг сонгоно.</t>
  </si>
  <si>
    <t>тухайн мэдээллийг хуулж байрлуулах мөрний эхний нүдэнд курсорыг байрлуулна.</t>
  </si>
  <si>
    <t>хулганы баруун товчийг дарж Past Options дотроос transpose (T) командыг сонгоно.</t>
  </si>
  <si>
    <t>Эксэл /excel/ програмын хүснэгтүүд (файл)</t>
  </si>
  <si>
    <t>Гүний худаг</t>
  </si>
  <si>
    <t>Баг бүрийн сонгуулийн насны хүн амын тоо</t>
  </si>
  <si>
    <t>Сумын ОНХС-д хуваарилагдах эх үүсвэрийн дүн</t>
  </si>
  <si>
    <t xml:space="preserve">Нийт төсөв /төсвөөс үлдэх дүн төгрөг/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</si>
</sst>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Times New Roman"/>
      <family val="1"/>
    </font>
    <font>
      <b/>
      <sz val="11"/>
      <color rgb="FF538135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rgb="FF2E75B6"/>
      <name val="Times New Roman"/>
      <family val="1"/>
    </font>
    <font>
      <sz val="10"/>
      <color rgb="FF2E75B6"/>
      <name val="Times New Roman"/>
      <family val="1"/>
    </font>
    <font>
      <sz val="10"/>
      <color rgb="FF2E75B6"/>
      <name val="Wingdings 2"/>
      <family val="1"/>
      <charset val="2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name val="Arial"/>
      <family val="2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theme="4" tint="-0.249977111117893"/>
      <name val="Arial"/>
      <family val="2"/>
    </font>
    <font>
      <b/>
      <sz val="11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i/>
      <sz val="11"/>
      <color theme="9" tint="-0.249977111117893"/>
      <name val="Arial"/>
      <family val="2"/>
    </font>
    <font>
      <i/>
      <sz val="10"/>
      <color rgb="FF000000"/>
      <name val="Times New Roman"/>
      <family val="1"/>
    </font>
    <font>
      <sz val="10"/>
      <color theme="9" tint="-0.249977111117893"/>
      <name val="Times New Roman"/>
      <family val="1"/>
    </font>
    <font>
      <i/>
      <sz val="11"/>
      <color theme="9" tint="-0.499984740745262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name val="Times New Roman"/>
      <family val="1"/>
    </font>
    <font>
      <sz val="26"/>
      <color theme="1"/>
      <name val="Arial"/>
      <family val="2"/>
    </font>
    <font>
      <b/>
      <sz val="11"/>
      <color theme="9"/>
      <name val="Arial"/>
      <family val="2"/>
    </font>
    <font>
      <b/>
      <sz val="11"/>
      <color theme="7" tint="-0.249977111117893"/>
      <name val="Arial"/>
      <family val="2"/>
    </font>
    <font>
      <sz val="11"/>
      <color rgb="FF7030A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3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18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justify" vertical="center" wrapText="1"/>
    </xf>
    <xf numFmtId="0" fontId="18" fillId="0" borderId="2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vertical="center" wrapText="1"/>
    </xf>
    <xf numFmtId="0" fontId="28" fillId="0" borderId="15" xfId="0" applyFont="1" applyBorder="1" applyAlignment="1">
      <alignment horizontal="justify" vertical="center" wrapText="1"/>
    </xf>
    <xf numFmtId="0" fontId="29" fillId="0" borderId="1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justify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6" borderId="3" xfId="0" applyFont="1" applyFill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7" fillId="12" borderId="2" xfId="0" applyFont="1" applyFill="1" applyBorder="1" applyAlignment="1">
      <alignment horizontal="left" vertical="center" wrapText="1" indent="5"/>
    </xf>
    <xf numFmtId="0" fontId="17" fillId="12" borderId="3" xfId="0" applyFont="1" applyFill="1" applyBorder="1" applyAlignment="1">
      <alignment horizontal="left" vertical="center" wrapText="1" indent="5"/>
    </xf>
    <xf numFmtId="0" fontId="17" fillId="12" borderId="2" xfId="0" applyFont="1" applyFill="1" applyBorder="1" applyAlignment="1">
      <alignment vertical="center" wrapText="1"/>
    </xf>
    <xf numFmtId="0" fontId="0" fillId="12" borderId="2" xfId="0" applyFill="1" applyBorder="1" applyAlignment="1">
      <alignment vertical="top" wrapText="1"/>
    </xf>
    <xf numFmtId="0" fontId="0" fillId="12" borderId="3" xfId="0" applyFill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17" fillId="12" borderId="7" xfId="0" applyFont="1" applyFill="1" applyBorder="1" applyAlignment="1">
      <alignment vertical="center" wrapText="1"/>
    </xf>
    <xf numFmtId="0" fontId="18" fillId="12" borderId="7" xfId="0" applyFont="1" applyFill="1" applyBorder="1" applyAlignment="1">
      <alignment vertical="center" wrapText="1"/>
    </xf>
    <xf numFmtId="0" fontId="17" fillId="6" borderId="25" xfId="0" applyFont="1" applyFill="1" applyBorder="1" applyAlignment="1">
      <alignment horizontal="left" vertical="center" wrapText="1"/>
    </xf>
    <xf numFmtId="0" fontId="17" fillId="12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justify" vertical="center" wrapText="1"/>
    </xf>
    <xf numFmtId="0" fontId="23" fillId="4" borderId="15" xfId="0" applyFont="1" applyFill="1" applyBorder="1" applyAlignment="1">
      <alignment horizontal="justify" vertical="center" wrapText="1"/>
    </xf>
    <xf numFmtId="0" fontId="23" fillId="0" borderId="15" xfId="0" applyFont="1" applyBorder="1" applyAlignment="1">
      <alignment horizontal="justify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justify" vertical="center"/>
    </xf>
    <xf numFmtId="0" fontId="3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35" fillId="0" borderId="15" xfId="0" applyFont="1" applyBorder="1" applyAlignment="1">
      <alignment vertical="center" wrapText="1"/>
    </xf>
    <xf numFmtId="0" fontId="36" fillId="0" borderId="15" xfId="0" applyFont="1" applyBorder="1" applyAlignment="1">
      <alignment horizontal="center" vertical="center" wrapText="1"/>
    </xf>
    <xf numFmtId="0" fontId="37" fillId="0" borderId="15" xfId="0" applyFont="1" applyBorder="1" applyAlignment="1">
      <alignment vertical="center" wrapText="1"/>
    </xf>
    <xf numFmtId="0" fontId="36" fillId="0" borderId="0" xfId="0" applyFont="1"/>
    <xf numFmtId="0" fontId="8" fillId="0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justify" vertical="center" wrapText="1"/>
    </xf>
    <xf numFmtId="0" fontId="0" fillId="0" borderId="15" xfId="0" applyBorder="1" applyAlignment="1">
      <alignment horizontal="center" vertical="center"/>
    </xf>
    <xf numFmtId="0" fontId="8" fillId="0" borderId="15" xfId="0" applyFont="1" applyFill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horizontal="center"/>
    </xf>
    <xf numFmtId="0" fontId="39" fillId="0" borderId="18" xfId="0" applyFont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0" fontId="32" fillId="10" borderId="15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41" fillId="0" borderId="0" xfId="0" applyFont="1"/>
    <xf numFmtId="16" fontId="6" fillId="0" borderId="15" xfId="0" applyNumberFormat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43" fontId="10" fillId="0" borderId="15" xfId="1" applyFont="1" applyBorder="1" applyAlignment="1">
      <alignment horizontal="center" vertical="center" wrapText="1"/>
    </xf>
    <xf numFmtId="0" fontId="0" fillId="0" borderId="0" xfId="0" applyFont="1"/>
    <xf numFmtId="0" fontId="10" fillId="14" borderId="15" xfId="0" applyFont="1" applyFill="1" applyBorder="1" applyAlignment="1">
      <alignment horizontal="center" vertical="center" wrapText="1"/>
    </xf>
    <xf numFmtId="0" fontId="44" fillId="14" borderId="15" xfId="0" applyFont="1" applyFill="1" applyBorder="1" applyAlignment="1">
      <alignment vertical="center" wrapText="1"/>
    </xf>
    <xf numFmtId="0" fontId="45" fillId="14" borderId="15" xfId="0" applyFont="1" applyFill="1" applyBorder="1" applyAlignment="1">
      <alignment horizontal="center" vertical="center" wrapText="1"/>
    </xf>
    <xf numFmtId="2" fontId="40" fillId="14" borderId="15" xfId="0" applyNumberFormat="1" applyFont="1" applyFill="1" applyBorder="1" applyAlignment="1">
      <alignment horizontal="center" vertical="center" wrapText="1"/>
    </xf>
    <xf numFmtId="2" fontId="10" fillId="0" borderId="32" xfId="0" applyNumberFormat="1" applyFont="1" applyBorder="1" applyAlignment="1">
      <alignment horizontal="center" vertical="center" wrapText="1"/>
    </xf>
    <xf numFmtId="43" fontId="10" fillId="0" borderId="34" xfId="1" applyFont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0" fillId="10" borderId="34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32" fillId="10" borderId="34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40" fillId="0" borderId="0" xfId="0" applyFont="1" applyAlignment="1">
      <alignment horizontal="center" vertical="center"/>
    </xf>
    <xf numFmtId="0" fontId="46" fillId="0" borderId="15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40" fillId="11" borderId="15" xfId="0" applyFont="1" applyFill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2" fontId="49" fillId="0" borderId="15" xfId="0" applyNumberFormat="1" applyFont="1" applyBorder="1" applyAlignment="1">
      <alignment horizontal="center" vertical="center" wrapText="1"/>
    </xf>
    <xf numFmtId="0" fontId="48" fillId="10" borderId="15" xfId="0" applyFont="1" applyFill="1" applyBorder="1" applyAlignment="1">
      <alignment horizontal="center" vertical="center" wrapText="1"/>
    </xf>
    <xf numFmtId="0" fontId="49" fillId="10" borderId="15" xfId="0" applyFont="1" applyFill="1" applyBorder="1" applyAlignment="1">
      <alignment horizontal="center" vertical="center" wrapText="1"/>
    </xf>
    <xf numFmtId="0" fontId="43" fillId="14" borderId="18" xfId="0" applyFont="1" applyFill="1" applyBorder="1" applyAlignment="1">
      <alignment horizontal="center" vertical="center" wrapText="1"/>
    </xf>
    <xf numFmtId="43" fontId="23" fillId="4" borderId="15" xfId="1" applyFont="1" applyFill="1" applyBorder="1" applyAlignment="1">
      <alignment horizontal="right" vertical="center" wrapText="1"/>
    </xf>
    <xf numFmtId="43" fontId="23" fillId="4" borderId="15" xfId="0" applyNumberFormat="1" applyFont="1" applyFill="1" applyBorder="1" applyAlignment="1">
      <alignment horizontal="justify" vertical="center" wrapText="1"/>
    </xf>
    <xf numFmtId="43" fontId="24" fillId="4" borderId="15" xfId="0" applyNumberFormat="1" applyFont="1" applyFill="1" applyBorder="1" applyAlignment="1">
      <alignment horizontal="justify" vertical="center" wrapText="1"/>
    </xf>
    <xf numFmtId="0" fontId="24" fillId="0" borderId="15" xfId="0" applyFont="1" applyFill="1" applyBorder="1" applyAlignment="1">
      <alignment horizontal="justify" vertical="center" wrapText="1"/>
    </xf>
    <xf numFmtId="43" fontId="24" fillId="0" borderId="15" xfId="0" applyNumberFormat="1" applyFont="1" applyFill="1" applyBorder="1" applyAlignment="1">
      <alignment horizontal="justify" vertical="center" wrapText="1"/>
    </xf>
    <xf numFmtId="0" fontId="23" fillId="0" borderId="0" xfId="0" applyFont="1" applyFill="1"/>
    <xf numFmtId="0" fontId="50" fillId="0" borderId="15" xfId="0" applyFont="1" applyFill="1" applyBorder="1" applyAlignment="1">
      <alignment vertical="center" wrapText="1"/>
    </xf>
    <xf numFmtId="0" fontId="42" fillId="0" borderId="15" xfId="0" applyFont="1" applyFill="1" applyBorder="1" applyAlignment="1">
      <alignment vertical="center" wrapText="1"/>
    </xf>
    <xf numFmtId="43" fontId="23" fillId="0" borderId="15" xfId="1" applyFont="1" applyFill="1" applyBorder="1" applyAlignment="1">
      <alignment horizontal="center" vertical="center" wrapText="1"/>
    </xf>
    <xf numFmtId="43" fontId="23" fillId="0" borderId="34" xfId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43" fontId="23" fillId="0" borderId="15" xfId="0" applyNumberFormat="1" applyFont="1" applyFill="1" applyBorder="1" applyAlignment="1">
      <alignment horizontal="justify" vertical="center" wrapText="1"/>
    </xf>
    <xf numFmtId="0" fontId="42" fillId="13" borderId="15" xfId="0" applyFont="1" applyFill="1" applyBorder="1" applyAlignment="1">
      <alignment vertical="center" wrapText="1"/>
    </xf>
    <xf numFmtId="43" fontId="23" fillId="13" borderId="15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15" xfId="0" applyFont="1" applyFill="1" applyBorder="1" applyAlignment="1">
      <alignment horizontal="center" vertical="center" wrapText="1"/>
    </xf>
    <xf numFmtId="0" fontId="23" fillId="13" borderId="15" xfId="0" applyFont="1" applyFill="1" applyBorder="1" applyAlignment="1">
      <alignment horizontal="center" vertical="center" wrapText="1"/>
    </xf>
    <xf numFmtId="43" fontId="51" fillId="0" borderId="15" xfId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43" fontId="52" fillId="0" borderId="15" xfId="1" applyFont="1" applyBorder="1" applyAlignment="1">
      <alignment horizontal="center" vertical="center" wrapText="1"/>
    </xf>
    <xf numFmtId="0" fontId="10" fillId="0" borderId="0" xfId="0" applyFont="1" applyBorder="1"/>
    <xf numFmtId="0" fontId="46" fillId="0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53" fillId="0" borderId="18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36" xfId="0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0" fontId="54" fillId="0" borderId="15" xfId="0" applyFont="1" applyFill="1" applyBorder="1" applyAlignment="1">
      <alignment vertical="center" wrapText="1"/>
    </xf>
    <xf numFmtId="0" fontId="55" fillId="0" borderId="15" xfId="0" applyFont="1" applyFill="1" applyBorder="1" applyAlignment="1">
      <alignment vertical="center" wrapText="1"/>
    </xf>
    <xf numFmtId="0" fontId="56" fillId="0" borderId="15" xfId="0" applyFont="1" applyFill="1" applyBorder="1" applyAlignment="1">
      <alignment vertical="center" wrapText="1"/>
    </xf>
    <xf numFmtId="0" fontId="54" fillId="0" borderId="39" xfId="0" applyFont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 wrapText="1"/>
    </xf>
    <xf numFmtId="0" fontId="54" fillId="0" borderId="15" xfId="0" applyFont="1" applyFill="1" applyBorder="1" applyAlignment="1">
      <alignment horizontal="center" vertical="center" wrapText="1"/>
    </xf>
    <xf numFmtId="0" fontId="57" fillId="0" borderId="0" xfId="0" applyFont="1"/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49" fillId="15" borderId="15" xfId="0" applyFont="1" applyFill="1" applyBorder="1" applyAlignment="1">
      <alignment horizontal="center" vertical="center" wrapText="1"/>
    </xf>
    <xf numFmtId="0" fontId="40" fillId="16" borderId="15" xfId="0" applyFont="1" applyFill="1" applyBorder="1" applyAlignment="1">
      <alignment horizontal="center" vertical="center" wrapText="1"/>
    </xf>
    <xf numFmtId="0" fontId="10" fillId="16" borderId="15" xfId="0" applyFont="1" applyFill="1" applyBorder="1" applyAlignment="1">
      <alignment horizontal="center" vertical="center" wrapText="1"/>
    </xf>
    <xf numFmtId="0" fontId="14" fillId="16" borderId="15" xfId="0" applyFont="1" applyFill="1" applyBorder="1" applyAlignment="1">
      <alignment horizontal="center" vertical="center" wrapText="1"/>
    </xf>
    <xf numFmtId="0" fontId="12" fillId="16" borderId="15" xfId="0" applyFont="1" applyFill="1" applyBorder="1" applyAlignment="1">
      <alignment horizontal="center" vertical="center" wrapText="1"/>
    </xf>
    <xf numFmtId="0" fontId="10" fillId="17" borderId="15" xfId="0" applyFont="1" applyFill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34" fillId="15" borderId="15" xfId="0" applyFont="1" applyFill="1" applyBorder="1" applyAlignment="1">
      <alignment horizontal="center" vertical="center" wrapText="1"/>
    </xf>
    <xf numFmtId="0" fontId="38" fillId="15" borderId="15" xfId="0" applyFont="1" applyFill="1" applyBorder="1" applyAlignment="1">
      <alignment horizontal="center" vertical="center" wrapText="1"/>
    </xf>
    <xf numFmtId="0" fontId="24" fillId="18" borderId="15" xfId="0" applyFont="1" applyFill="1" applyBorder="1" applyAlignment="1">
      <alignment horizontal="center" vertical="center" wrapText="1"/>
    </xf>
    <xf numFmtId="4" fontId="24" fillId="18" borderId="15" xfId="0" applyNumberFormat="1" applyFont="1" applyFill="1" applyBorder="1" applyAlignment="1">
      <alignment horizontal="right" vertical="center" wrapText="1"/>
    </xf>
    <xf numFmtId="43" fontId="23" fillId="19" borderId="15" xfId="0" applyNumberFormat="1" applyFont="1" applyFill="1" applyBorder="1" applyAlignment="1">
      <alignment horizontal="justify" vertical="center" wrapText="1"/>
    </xf>
    <xf numFmtId="0" fontId="27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justify" vertical="center" wrapText="1"/>
    </xf>
    <xf numFmtId="0" fontId="17" fillId="0" borderId="0" xfId="0" applyFont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17" fillId="6" borderId="3" xfId="0" applyFont="1" applyFill="1" applyBorder="1" applyAlignment="1">
      <alignment vertical="center" wrapText="1"/>
    </xf>
    <xf numFmtId="0" fontId="18" fillId="12" borderId="13" xfId="0" applyFont="1" applyFill="1" applyBorder="1" applyAlignment="1">
      <alignment vertical="center" wrapText="1"/>
    </xf>
    <xf numFmtId="0" fontId="18" fillId="12" borderId="4" xfId="0" applyFont="1" applyFill="1" applyBorder="1" applyAlignment="1">
      <alignment vertical="center" wrapText="1"/>
    </xf>
    <xf numFmtId="0" fontId="17" fillId="6" borderId="13" xfId="0" applyFont="1" applyFill="1" applyBorder="1" applyAlignment="1">
      <alignment vertical="center" wrapText="1"/>
    </xf>
    <xf numFmtId="0" fontId="17" fillId="6" borderId="4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7" fillId="12" borderId="1" xfId="0" applyFont="1" applyFill="1" applyBorder="1" applyAlignment="1">
      <alignment vertical="center" wrapText="1"/>
    </xf>
    <xf numFmtId="0" fontId="17" fillId="12" borderId="3" xfId="0" applyFont="1" applyFill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6" borderId="13" xfId="0" applyFont="1" applyFill="1" applyBorder="1" applyAlignment="1">
      <alignment horizontal="left" vertical="center" wrapText="1" indent="2"/>
    </xf>
    <xf numFmtId="0" fontId="17" fillId="6" borderId="4" xfId="0" applyFont="1" applyFill="1" applyBorder="1" applyAlignment="1">
      <alignment horizontal="left" vertical="center" wrapText="1" indent="2"/>
    </xf>
    <xf numFmtId="0" fontId="17" fillId="6" borderId="2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vertical="center" wrapText="1"/>
    </xf>
    <xf numFmtId="0" fontId="17" fillId="6" borderId="5" xfId="0" applyFont="1" applyFill="1" applyBorder="1" applyAlignment="1">
      <alignment vertical="center" wrapText="1"/>
    </xf>
    <xf numFmtId="0" fontId="17" fillId="6" borderId="11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  <xf numFmtId="0" fontId="17" fillId="6" borderId="12" xfId="0" applyFont="1" applyFill="1" applyBorder="1" applyAlignment="1">
      <alignment vertical="center" wrapText="1"/>
    </xf>
    <xf numFmtId="0" fontId="17" fillId="6" borderId="7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15" fillId="9" borderId="15" xfId="0" applyFont="1" applyFill="1" applyBorder="1" applyAlignment="1">
      <alignment horizontal="center" vertical="center" textRotation="90" wrapText="1"/>
    </xf>
    <xf numFmtId="0" fontId="15" fillId="7" borderId="15" xfId="0" applyFont="1" applyFill="1" applyBorder="1" applyAlignment="1">
      <alignment horizontal="center" vertical="center" textRotation="90" wrapText="1"/>
    </xf>
    <xf numFmtId="0" fontId="15" fillId="8" borderId="15" xfId="0" applyFont="1" applyFill="1" applyBorder="1" applyAlignment="1">
      <alignment horizontal="center" vertical="center" textRotation="90" wrapText="1"/>
    </xf>
    <xf numFmtId="0" fontId="15" fillId="6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justify" vertical="center" wrapText="1"/>
    </xf>
    <xf numFmtId="0" fontId="23" fillId="0" borderId="30" xfId="0" applyFont="1" applyBorder="1" applyAlignment="1">
      <alignment horizontal="justify" vertical="center" wrapText="1"/>
    </xf>
    <xf numFmtId="0" fontId="23" fillId="0" borderId="31" xfId="0" applyFont="1" applyBorder="1" applyAlignment="1">
      <alignment horizontal="justify" vertical="center" wrapText="1"/>
    </xf>
    <xf numFmtId="0" fontId="23" fillId="0" borderId="16" xfId="0" applyFont="1" applyBorder="1" applyAlignment="1">
      <alignment horizontal="justify" vertical="center" wrapText="1"/>
    </xf>
    <xf numFmtId="0" fontId="23" fillId="0" borderId="17" xfId="0" applyFont="1" applyBorder="1" applyAlignment="1">
      <alignment horizontal="justify" vertical="center" wrapText="1"/>
    </xf>
    <xf numFmtId="0" fontId="23" fillId="0" borderId="15" xfId="0" applyFont="1" applyBorder="1" applyAlignment="1">
      <alignment horizontal="justify" vertical="center" wrapText="1"/>
    </xf>
    <xf numFmtId="0" fontId="23" fillId="0" borderId="26" xfId="0" applyFont="1" applyBorder="1" applyAlignment="1">
      <alignment horizontal="justify" vertical="center" wrapText="1"/>
    </xf>
    <xf numFmtId="0" fontId="23" fillId="0" borderId="27" xfId="0" applyFont="1" applyBorder="1" applyAlignment="1">
      <alignment horizontal="justify" vertical="center" wrapText="1"/>
    </xf>
    <xf numFmtId="0" fontId="23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horizontal="left" vertical="center" wrapText="1"/>
    </xf>
    <xf numFmtId="0" fontId="17" fillId="0" borderId="21" xfId="0" applyFont="1" applyBorder="1" applyAlignment="1">
      <alignment horizontal="justify" vertical="center"/>
    </xf>
    <xf numFmtId="0" fontId="17" fillId="0" borderId="22" xfId="0" applyFont="1" applyBorder="1" applyAlignment="1">
      <alignment horizontal="justify" vertical="center"/>
    </xf>
    <xf numFmtId="0" fontId="17" fillId="0" borderId="23" xfId="0" applyFont="1" applyBorder="1" applyAlignment="1">
      <alignment horizontal="justify" vertical="center" wrapText="1"/>
    </xf>
    <xf numFmtId="0" fontId="17" fillId="0" borderId="24" xfId="0" applyFont="1" applyBorder="1" applyAlignment="1">
      <alignment horizontal="justify" vertical="center" wrapText="1"/>
    </xf>
    <xf numFmtId="0" fontId="0" fillId="0" borderId="0" xfId="0" applyAlignment="1">
      <alignment horizontal="left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/>
    </xf>
    <xf numFmtId="0" fontId="10" fillId="0" borderId="3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7</xdr:row>
      <xdr:rowOff>409575</xdr:rowOff>
    </xdr:from>
    <xdr:to>
      <xdr:col>5</xdr:col>
      <xdr:colOff>338587</xdr:colOff>
      <xdr:row>12</xdr:row>
      <xdr:rowOff>38100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2228850"/>
          <a:ext cx="2653162" cy="162877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476249</xdr:colOff>
      <xdr:row>1</xdr:row>
      <xdr:rowOff>9525</xdr:rowOff>
    </xdr:from>
    <xdr:to>
      <xdr:col>5</xdr:col>
      <xdr:colOff>1304924</xdr:colOff>
      <xdr:row>7</xdr:row>
      <xdr:rowOff>294357</xdr:rowOff>
    </xdr:to>
    <xdr:pic>
      <xdr:nvPicPr>
        <xdr:cNvPr id="2" name="Picture 1" descr="Image result for DATA/sor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299" y="190500"/>
          <a:ext cx="4200525" cy="1923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2</xdr:row>
      <xdr:rowOff>19050</xdr:rowOff>
    </xdr:from>
    <xdr:to>
      <xdr:col>3</xdr:col>
      <xdr:colOff>516255</xdr:colOff>
      <xdr:row>3</xdr:row>
      <xdr:rowOff>85725</xdr:rowOff>
    </xdr:to>
    <xdr:cxnSp macro="">
      <xdr:nvCxnSpPr>
        <xdr:cNvPr id="4" name="Curved Connector 3"/>
        <xdr:cNvCxnSpPr/>
      </xdr:nvCxnSpPr>
      <xdr:spPr>
        <a:xfrm flipV="1">
          <a:off x="5362575" y="390525"/>
          <a:ext cx="506730" cy="247650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</xdr:row>
      <xdr:rowOff>57151</xdr:rowOff>
    </xdr:from>
    <xdr:to>
      <xdr:col>3</xdr:col>
      <xdr:colOff>476250</xdr:colOff>
      <xdr:row>4</xdr:row>
      <xdr:rowOff>190500</xdr:rowOff>
    </xdr:to>
    <xdr:cxnSp macro="">
      <xdr:nvCxnSpPr>
        <xdr:cNvPr id="6" name="Curved Connector 5"/>
        <xdr:cNvCxnSpPr/>
      </xdr:nvCxnSpPr>
      <xdr:spPr>
        <a:xfrm flipV="1">
          <a:off x="5362575" y="790576"/>
          <a:ext cx="466725" cy="133349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</xdr:row>
      <xdr:rowOff>38101</xdr:rowOff>
    </xdr:from>
    <xdr:to>
      <xdr:col>4</xdr:col>
      <xdr:colOff>904875</xdr:colOff>
      <xdr:row>5</xdr:row>
      <xdr:rowOff>200025</xdr:rowOff>
    </xdr:to>
    <xdr:cxnSp macro="">
      <xdr:nvCxnSpPr>
        <xdr:cNvPr id="8" name="Curved Connector 7"/>
        <xdr:cNvCxnSpPr/>
      </xdr:nvCxnSpPr>
      <xdr:spPr>
        <a:xfrm flipV="1">
          <a:off x="5353050" y="771526"/>
          <a:ext cx="1943100" cy="523874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</xdr:row>
      <xdr:rowOff>38100</xdr:rowOff>
    </xdr:from>
    <xdr:to>
      <xdr:col>4</xdr:col>
      <xdr:colOff>2286000</xdr:colOff>
      <xdr:row>6</xdr:row>
      <xdr:rowOff>245747</xdr:rowOff>
    </xdr:to>
    <xdr:cxnSp macro="">
      <xdr:nvCxnSpPr>
        <xdr:cNvPr id="10" name="Curved Connector 9"/>
        <xdr:cNvCxnSpPr/>
      </xdr:nvCxnSpPr>
      <xdr:spPr>
        <a:xfrm flipV="1">
          <a:off x="5362575" y="771525"/>
          <a:ext cx="3314700" cy="931547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114300</xdr:rowOff>
    </xdr:to>
    <xdr:sp macro="" textlink="">
      <xdr:nvSpPr>
        <xdr:cNvPr id="8194" name="AutoShape 2" descr="Image result for transpose icon"/>
        <xdr:cNvSpPr>
          <a:spLocks noChangeAspect="1" noChangeArrowheads="1"/>
        </xdr:cNvSpPr>
      </xdr:nvSpPr>
      <xdr:spPr bwMode="auto">
        <a:xfrm>
          <a:off x="639127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114300</xdr:rowOff>
    </xdr:to>
    <xdr:sp macro="" textlink="">
      <xdr:nvSpPr>
        <xdr:cNvPr id="8195" name="AutoShape 3" descr="Image result for transpose icon"/>
        <xdr:cNvSpPr>
          <a:spLocks noChangeAspect="1" noChangeArrowheads="1"/>
        </xdr:cNvSpPr>
      </xdr:nvSpPr>
      <xdr:spPr bwMode="auto">
        <a:xfrm>
          <a:off x="639127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304800</xdr:colOff>
      <xdr:row>10</xdr:row>
      <xdr:rowOff>304800</xdr:rowOff>
    </xdr:to>
    <xdr:sp macro="" textlink="">
      <xdr:nvSpPr>
        <xdr:cNvPr id="8196" name="AutoShape 4" descr="Image result for transpose icon"/>
        <xdr:cNvSpPr>
          <a:spLocks noChangeAspect="1" noChangeArrowheads="1"/>
        </xdr:cNvSpPr>
      </xdr:nvSpPr>
      <xdr:spPr bwMode="auto">
        <a:xfrm>
          <a:off x="6391275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485775</xdr:rowOff>
    </xdr:from>
    <xdr:to>
      <xdr:col>4</xdr:col>
      <xdr:colOff>1504950</xdr:colOff>
      <xdr:row>11</xdr:row>
      <xdr:rowOff>255274</xdr:rowOff>
    </xdr:to>
    <xdr:cxnSp macro="">
      <xdr:nvCxnSpPr>
        <xdr:cNvPr id="19" name="Curved Connector 18"/>
        <xdr:cNvCxnSpPr/>
      </xdr:nvCxnSpPr>
      <xdr:spPr>
        <a:xfrm flipV="1">
          <a:off x="5362575" y="3400425"/>
          <a:ext cx="2533650" cy="312424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5" zoomScale="180" zoomScaleNormal="180" workbookViewId="0">
      <selection activeCell="A17" sqref="A17:F17"/>
    </sheetView>
  </sheetViews>
  <sheetFormatPr defaultRowHeight="14.4" x14ac:dyDescent="0.3"/>
  <cols>
    <col min="1" max="1" width="6" customWidth="1"/>
    <col min="2" max="2" width="28" customWidth="1"/>
    <col min="3" max="3" width="26.88671875" customWidth="1"/>
    <col min="4" max="4" width="15.5546875" customWidth="1"/>
    <col min="5" max="5" width="14.5546875" customWidth="1"/>
    <col min="6" max="6" width="16.6640625" customWidth="1"/>
  </cols>
  <sheetData>
    <row r="1" spans="1:6" ht="15.6" x14ac:dyDescent="0.3">
      <c r="A1" s="17" t="s">
        <v>91</v>
      </c>
      <c r="E1" s="18"/>
    </row>
    <row r="2" spans="1:6" ht="15.6" x14ac:dyDescent="0.3">
      <c r="E2" s="18"/>
      <c r="F2" s="18"/>
    </row>
    <row r="3" spans="1:6" x14ac:dyDescent="0.3">
      <c r="A3" s="175" t="s">
        <v>92</v>
      </c>
      <c r="B3" s="175" t="s">
        <v>93</v>
      </c>
      <c r="C3" s="176" t="s">
        <v>94</v>
      </c>
      <c r="D3" s="175" t="s">
        <v>95</v>
      </c>
      <c r="E3" s="175"/>
      <c r="F3" s="175"/>
    </row>
    <row r="4" spans="1:6" ht="39.6" x14ac:dyDescent="0.3">
      <c r="A4" s="175"/>
      <c r="B4" s="175"/>
      <c r="C4" s="176"/>
      <c r="D4" s="19" t="s">
        <v>96</v>
      </c>
      <c r="E4" s="19" t="s">
        <v>97</v>
      </c>
      <c r="F4" s="19" t="s">
        <v>98</v>
      </c>
    </row>
    <row r="5" spans="1:6" x14ac:dyDescent="0.3">
      <c r="A5" s="174" t="s">
        <v>99</v>
      </c>
      <c r="B5" s="174"/>
      <c r="C5" s="174"/>
      <c r="D5" s="174"/>
      <c r="E5" s="174"/>
      <c r="F5" s="174"/>
    </row>
    <row r="6" spans="1:6" ht="26.4" x14ac:dyDescent="0.3">
      <c r="A6" s="20">
        <v>1</v>
      </c>
      <c r="B6" s="21" t="s">
        <v>100</v>
      </c>
      <c r="C6" s="22" t="s">
        <v>101</v>
      </c>
      <c r="D6" s="23" t="s">
        <v>102</v>
      </c>
      <c r="E6" s="22"/>
      <c r="F6" s="22"/>
    </row>
    <row r="7" spans="1:6" ht="26.4" x14ac:dyDescent="0.3">
      <c r="A7" s="20">
        <v>2</v>
      </c>
      <c r="B7" s="21" t="s">
        <v>103</v>
      </c>
      <c r="C7" s="22" t="s">
        <v>101</v>
      </c>
      <c r="D7" s="23" t="s">
        <v>102</v>
      </c>
      <c r="E7" s="22"/>
      <c r="F7" s="20"/>
    </row>
    <row r="8" spans="1:6" ht="26.4" x14ac:dyDescent="0.3">
      <c r="A8" s="20">
        <v>3</v>
      </c>
      <c r="B8" s="21" t="s">
        <v>104</v>
      </c>
      <c r="C8" s="22" t="s">
        <v>101</v>
      </c>
      <c r="D8" s="23" t="s">
        <v>102</v>
      </c>
      <c r="E8" s="23" t="s">
        <v>102</v>
      </c>
      <c r="F8" s="23" t="s">
        <v>102</v>
      </c>
    </row>
    <row r="9" spans="1:6" ht="26.4" x14ac:dyDescent="0.3">
      <c r="A9" s="20">
        <v>4</v>
      </c>
      <c r="B9" s="21" t="s">
        <v>105</v>
      </c>
      <c r="C9" s="22" t="s">
        <v>106</v>
      </c>
      <c r="D9" s="23" t="s">
        <v>102</v>
      </c>
      <c r="E9" s="22"/>
      <c r="F9" s="23" t="s">
        <v>102</v>
      </c>
    </row>
    <row r="10" spans="1:6" x14ac:dyDescent="0.3">
      <c r="A10" s="174" t="s">
        <v>107</v>
      </c>
      <c r="B10" s="174"/>
      <c r="C10" s="174"/>
      <c r="D10" s="174"/>
      <c r="E10" s="174"/>
      <c r="F10" s="174"/>
    </row>
    <row r="11" spans="1:6" ht="26.4" x14ac:dyDescent="0.3">
      <c r="A11" s="20">
        <v>5</v>
      </c>
      <c r="B11" s="21" t="s">
        <v>242</v>
      </c>
      <c r="C11" s="22" t="s">
        <v>108</v>
      </c>
      <c r="D11" s="20"/>
      <c r="E11" s="22"/>
      <c r="F11" s="23" t="s">
        <v>102</v>
      </c>
    </row>
    <row r="12" spans="1:6" x14ac:dyDescent="0.3">
      <c r="A12" s="20">
        <v>6</v>
      </c>
      <c r="B12" s="21" t="s">
        <v>28</v>
      </c>
      <c r="C12" s="22" t="s">
        <v>109</v>
      </c>
      <c r="D12" s="20"/>
      <c r="E12" s="22"/>
      <c r="F12" s="23" t="s">
        <v>102</v>
      </c>
    </row>
    <row r="13" spans="1:6" x14ac:dyDescent="0.3">
      <c r="A13" s="21">
        <v>7</v>
      </c>
      <c r="B13" s="21" t="s">
        <v>27</v>
      </c>
      <c r="C13" s="21" t="s">
        <v>109</v>
      </c>
      <c r="D13" s="20"/>
      <c r="E13" s="22"/>
      <c r="F13" s="23" t="s">
        <v>102</v>
      </c>
    </row>
    <row r="14" spans="1:6" ht="66" x14ac:dyDescent="0.3">
      <c r="A14" s="21">
        <v>8</v>
      </c>
      <c r="B14" s="21" t="s">
        <v>110</v>
      </c>
      <c r="C14" s="21" t="s">
        <v>111</v>
      </c>
      <c r="D14" s="21"/>
      <c r="E14" s="21"/>
      <c r="F14" s="23" t="s">
        <v>102</v>
      </c>
    </row>
    <row r="15" spans="1:6" ht="66" x14ac:dyDescent="0.3">
      <c r="A15" s="20">
        <v>9</v>
      </c>
      <c r="B15" s="21" t="s">
        <v>112</v>
      </c>
      <c r="C15" s="22" t="s">
        <v>113</v>
      </c>
      <c r="D15" s="20"/>
      <c r="E15" s="22"/>
      <c r="F15" s="23" t="s">
        <v>102</v>
      </c>
    </row>
    <row r="16" spans="1:6" ht="66" x14ac:dyDescent="0.3">
      <c r="A16" s="21">
        <v>10</v>
      </c>
      <c r="B16" s="21" t="s">
        <v>114</v>
      </c>
      <c r="C16" s="21" t="s">
        <v>115</v>
      </c>
      <c r="D16" s="21"/>
      <c r="E16" s="21"/>
      <c r="F16" s="23" t="s">
        <v>102</v>
      </c>
    </row>
    <row r="17" spans="1:6" x14ac:dyDescent="0.3">
      <c r="A17" s="174" t="s">
        <v>240</v>
      </c>
      <c r="B17" s="174"/>
      <c r="C17" s="174"/>
      <c r="D17" s="174"/>
      <c r="E17" s="174"/>
      <c r="F17" s="174"/>
    </row>
    <row r="18" spans="1:6" x14ac:dyDescent="0.3">
      <c r="A18" s="20">
        <v>11</v>
      </c>
      <c r="B18" s="21" t="s">
        <v>116</v>
      </c>
      <c r="C18" s="22" t="s">
        <v>117</v>
      </c>
      <c r="D18" s="23" t="s">
        <v>102</v>
      </c>
      <c r="E18" s="22"/>
      <c r="F18" s="22"/>
    </row>
    <row r="19" spans="1:6" ht="26.4" x14ac:dyDescent="0.3">
      <c r="A19" s="20">
        <v>12</v>
      </c>
      <c r="B19" s="21" t="s">
        <v>118</v>
      </c>
      <c r="C19" s="22" t="s">
        <v>117</v>
      </c>
      <c r="D19" s="20"/>
      <c r="E19" s="22"/>
      <c r="F19" s="23" t="s">
        <v>102</v>
      </c>
    </row>
    <row r="20" spans="1:6" ht="26.4" x14ac:dyDescent="0.3">
      <c r="A20" s="20">
        <v>13</v>
      </c>
      <c r="B20" s="21" t="s">
        <v>119</v>
      </c>
      <c r="C20" s="22" t="s">
        <v>117</v>
      </c>
      <c r="D20" s="20"/>
      <c r="E20" s="22"/>
      <c r="F20" s="23" t="s">
        <v>102</v>
      </c>
    </row>
    <row r="21" spans="1:6" ht="39.6" x14ac:dyDescent="0.3">
      <c r="A21" s="20">
        <v>14</v>
      </c>
      <c r="B21" s="21" t="s">
        <v>120</v>
      </c>
      <c r="C21" s="22" t="s">
        <v>117</v>
      </c>
      <c r="D21" s="20"/>
      <c r="E21" s="22"/>
      <c r="F21" s="23" t="s">
        <v>102</v>
      </c>
    </row>
    <row r="22" spans="1:6" ht="26.4" x14ac:dyDescent="0.3">
      <c r="A22" s="20">
        <v>15</v>
      </c>
      <c r="B22" s="21" t="s">
        <v>121</v>
      </c>
      <c r="C22" s="22" t="s">
        <v>122</v>
      </c>
      <c r="D22" s="20"/>
      <c r="E22" s="22"/>
      <c r="F22" s="23" t="s">
        <v>102</v>
      </c>
    </row>
  </sheetData>
  <mergeCells count="7">
    <mergeCell ref="A17:F17"/>
    <mergeCell ref="A3:A4"/>
    <mergeCell ref="B3:B4"/>
    <mergeCell ref="C3:C4"/>
    <mergeCell ref="D3:F3"/>
    <mergeCell ref="A5:F5"/>
    <mergeCell ref="A10:F1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110" zoomScaleNormal="110" workbookViewId="0">
      <selection activeCell="B38" sqref="B38:C38"/>
    </sheetView>
  </sheetViews>
  <sheetFormatPr defaultRowHeight="14.4" x14ac:dyDescent="0.3"/>
  <cols>
    <col min="1" max="1" width="52.33203125" customWidth="1"/>
    <col min="2" max="2" width="26.6640625" customWidth="1"/>
    <col min="3" max="3" width="24.109375" customWidth="1"/>
  </cols>
  <sheetData>
    <row r="1" spans="1:4" ht="15.6" x14ac:dyDescent="0.3">
      <c r="A1" s="177" t="s">
        <v>145</v>
      </c>
      <c r="B1" s="177"/>
      <c r="C1" s="177"/>
      <c r="D1" s="177"/>
    </row>
    <row r="2" spans="1:4" ht="15" thickBot="1" x14ac:dyDescent="0.35"/>
    <row r="3" spans="1:4" ht="16.2" thickBot="1" x14ac:dyDescent="0.35">
      <c r="A3" s="50" t="s">
        <v>198</v>
      </c>
      <c r="B3" s="178"/>
      <c r="C3" s="179"/>
      <c r="D3" s="180"/>
    </row>
    <row r="4" spans="1:4" ht="16.2" thickBot="1" x14ac:dyDescent="0.35">
      <c r="A4" s="40" t="s">
        <v>146</v>
      </c>
      <c r="B4" s="178"/>
      <c r="C4" s="179"/>
      <c r="D4" s="180"/>
    </row>
    <row r="5" spans="1:4" ht="24.75" customHeight="1" thickBot="1" x14ac:dyDescent="0.35">
      <c r="A5" s="181" t="s">
        <v>147</v>
      </c>
      <c r="B5" s="183" t="s">
        <v>148</v>
      </c>
      <c r="C5" s="184"/>
      <c r="D5" s="41"/>
    </row>
    <row r="6" spans="1:4" ht="29.25" customHeight="1" thickBot="1" x14ac:dyDescent="0.35">
      <c r="A6" s="182"/>
      <c r="B6" s="183" t="s">
        <v>149</v>
      </c>
      <c r="C6" s="184"/>
      <c r="D6" s="41"/>
    </row>
    <row r="7" spans="1:4" ht="39.75" customHeight="1" thickBot="1" x14ac:dyDescent="0.35">
      <c r="A7" s="40" t="s">
        <v>150</v>
      </c>
      <c r="B7" s="178" t="s">
        <v>151</v>
      </c>
      <c r="C7" s="179"/>
      <c r="D7" s="180"/>
    </row>
    <row r="8" spans="1:4" ht="16.2" thickBot="1" x14ac:dyDescent="0.35">
      <c r="A8" s="209" t="s">
        <v>152</v>
      </c>
      <c r="B8" s="210"/>
      <c r="C8" s="210"/>
      <c r="D8" s="211"/>
    </row>
    <row r="9" spans="1:4" x14ac:dyDescent="0.3">
      <c r="A9" s="187" t="s">
        <v>153</v>
      </c>
      <c r="B9" s="198"/>
      <c r="C9" s="199"/>
      <c r="D9" s="200"/>
    </row>
    <row r="10" spans="1:4" ht="15" thickBot="1" x14ac:dyDescent="0.35">
      <c r="A10" s="188"/>
      <c r="B10" s="204"/>
      <c r="C10" s="205"/>
      <c r="D10" s="206"/>
    </row>
    <row r="11" spans="1:4" ht="15.6" x14ac:dyDescent="0.3">
      <c r="A11" s="51" t="s">
        <v>154</v>
      </c>
      <c r="B11" s="212"/>
      <c r="C11" s="213"/>
      <c r="D11" s="218"/>
    </row>
    <row r="12" spans="1:4" ht="15.6" x14ac:dyDescent="0.3">
      <c r="A12" s="42" t="s">
        <v>155</v>
      </c>
      <c r="B12" s="214"/>
      <c r="C12" s="215"/>
      <c r="D12" s="219"/>
    </row>
    <row r="13" spans="1:4" ht="15.6" x14ac:dyDescent="0.3">
      <c r="A13" s="42" t="s">
        <v>156</v>
      </c>
      <c r="B13" s="214"/>
      <c r="C13" s="215"/>
      <c r="D13" s="219"/>
    </row>
    <row r="14" spans="1:4" ht="16.2" thickBot="1" x14ac:dyDescent="0.35">
      <c r="A14" s="43" t="s">
        <v>157</v>
      </c>
      <c r="B14" s="216"/>
      <c r="C14" s="217"/>
      <c r="D14" s="220"/>
    </row>
    <row r="15" spans="1:4" ht="16.2" thickBot="1" x14ac:dyDescent="0.35">
      <c r="A15" s="51" t="s">
        <v>158</v>
      </c>
      <c r="B15" s="195" t="s">
        <v>160</v>
      </c>
      <c r="C15" s="196"/>
      <c r="D15" s="47"/>
    </row>
    <row r="16" spans="1:4" ht="31.8" thickBot="1" x14ac:dyDescent="0.35">
      <c r="A16" s="44" t="s">
        <v>159</v>
      </c>
      <c r="B16" s="195" t="s">
        <v>161</v>
      </c>
      <c r="C16" s="196"/>
      <c r="D16" s="47"/>
    </row>
    <row r="17" spans="1:4" ht="16.2" thickBot="1" x14ac:dyDescent="0.35">
      <c r="A17" s="44"/>
      <c r="B17" s="195" t="s">
        <v>162</v>
      </c>
      <c r="C17" s="196"/>
      <c r="D17" s="47"/>
    </row>
    <row r="18" spans="1:4" ht="16.2" thickBot="1" x14ac:dyDescent="0.35">
      <c r="A18" s="45"/>
      <c r="B18" s="195" t="s">
        <v>163</v>
      </c>
      <c r="C18" s="196"/>
      <c r="D18" s="47"/>
    </row>
    <row r="19" spans="1:4" ht="16.2" thickBot="1" x14ac:dyDescent="0.35">
      <c r="A19" s="45"/>
      <c r="B19" s="195" t="s">
        <v>164</v>
      </c>
      <c r="C19" s="196"/>
      <c r="D19" s="47"/>
    </row>
    <row r="20" spans="1:4" ht="16.2" thickBot="1" x14ac:dyDescent="0.35">
      <c r="A20" s="46"/>
      <c r="B20" s="185" t="s">
        <v>165</v>
      </c>
      <c r="C20" s="186"/>
      <c r="D20" s="47"/>
    </row>
    <row r="21" spans="1:4" ht="16.2" thickBot="1" x14ac:dyDescent="0.35">
      <c r="A21" s="52" t="s">
        <v>166</v>
      </c>
      <c r="B21" s="185" t="s">
        <v>168</v>
      </c>
      <c r="C21" s="186"/>
      <c r="D21" s="41"/>
    </row>
    <row r="22" spans="1:4" ht="78.599999999999994" thickBot="1" x14ac:dyDescent="0.35">
      <c r="A22" s="40" t="s">
        <v>167</v>
      </c>
      <c r="B22" s="185" t="s">
        <v>169</v>
      </c>
      <c r="C22" s="186"/>
      <c r="D22" s="41"/>
    </row>
    <row r="23" spans="1:4" ht="31.8" thickBot="1" x14ac:dyDescent="0.35">
      <c r="A23" s="53" t="s">
        <v>170</v>
      </c>
      <c r="B23" s="178"/>
      <c r="C23" s="179"/>
      <c r="D23" s="180"/>
    </row>
    <row r="24" spans="1:4" ht="31.8" thickBot="1" x14ac:dyDescent="0.35">
      <c r="A24" s="53" t="s">
        <v>171</v>
      </c>
      <c r="B24" s="178"/>
      <c r="C24" s="179"/>
      <c r="D24" s="180"/>
    </row>
    <row r="25" spans="1:4" ht="15.6" x14ac:dyDescent="0.3">
      <c r="A25" s="187" t="s">
        <v>172</v>
      </c>
      <c r="B25" s="189" t="s">
        <v>173</v>
      </c>
      <c r="C25" s="191" t="s">
        <v>174</v>
      </c>
      <c r="D25" s="192"/>
    </row>
    <row r="26" spans="1:4" ht="27" customHeight="1" thickBot="1" x14ac:dyDescent="0.35">
      <c r="A26" s="188"/>
      <c r="B26" s="190"/>
      <c r="C26" s="193" t="s">
        <v>175</v>
      </c>
      <c r="D26" s="194"/>
    </row>
    <row r="27" spans="1:4" ht="16.2" thickBot="1" x14ac:dyDescent="0.35">
      <c r="A27" s="187" t="s">
        <v>176</v>
      </c>
      <c r="B27" s="48" t="s">
        <v>177</v>
      </c>
      <c r="C27" s="178"/>
      <c r="D27" s="180"/>
    </row>
    <row r="28" spans="1:4" ht="34.5" customHeight="1" thickBot="1" x14ac:dyDescent="0.35">
      <c r="A28" s="188"/>
      <c r="B28" s="48" t="s">
        <v>178</v>
      </c>
      <c r="C28" s="178"/>
      <c r="D28" s="180"/>
    </row>
    <row r="29" spans="1:4" ht="16.2" thickBot="1" x14ac:dyDescent="0.35">
      <c r="A29" s="181" t="s">
        <v>179</v>
      </c>
      <c r="B29" s="49" t="s">
        <v>180</v>
      </c>
      <c r="C29" s="207" t="s">
        <v>181</v>
      </c>
      <c r="D29" s="208"/>
    </row>
    <row r="30" spans="1:4" ht="30.6" thickBot="1" x14ac:dyDescent="0.35">
      <c r="A30" s="197"/>
      <c r="B30" s="49" t="s">
        <v>182</v>
      </c>
      <c r="C30" s="207" t="s">
        <v>181</v>
      </c>
      <c r="D30" s="208"/>
    </row>
    <row r="31" spans="1:4" ht="60.6" thickBot="1" x14ac:dyDescent="0.35">
      <c r="A31" s="197"/>
      <c r="B31" s="49" t="s">
        <v>183</v>
      </c>
      <c r="C31" s="207" t="s">
        <v>184</v>
      </c>
      <c r="D31" s="208"/>
    </row>
    <row r="32" spans="1:4" ht="30.6" thickBot="1" x14ac:dyDescent="0.35">
      <c r="A32" s="197"/>
      <c r="B32" s="49" t="s">
        <v>185</v>
      </c>
      <c r="C32" s="207" t="s">
        <v>184</v>
      </c>
      <c r="D32" s="208"/>
    </row>
    <row r="33" spans="1:4" ht="45.6" thickBot="1" x14ac:dyDescent="0.35">
      <c r="A33" s="197"/>
      <c r="B33" s="49" t="s">
        <v>186</v>
      </c>
      <c r="C33" s="207" t="s">
        <v>187</v>
      </c>
      <c r="D33" s="208"/>
    </row>
    <row r="34" spans="1:4" ht="30.6" thickBot="1" x14ac:dyDescent="0.35">
      <c r="A34" s="182"/>
      <c r="B34" s="49" t="s">
        <v>188</v>
      </c>
      <c r="C34" s="207" t="s">
        <v>187</v>
      </c>
      <c r="D34" s="208"/>
    </row>
    <row r="35" spans="1:4" ht="31.8" thickBot="1" x14ac:dyDescent="0.35">
      <c r="A35" s="40" t="s">
        <v>189</v>
      </c>
      <c r="B35" s="178"/>
      <c r="C35" s="179"/>
      <c r="D35" s="180"/>
    </row>
    <row r="36" spans="1:4" ht="22.2" customHeight="1" thickBot="1" x14ac:dyDescent="0.35">
      <c r="A36" s="40" t="s">
        <v>190</v>
      </c>
      <c r="B36" s="178"/>
      <c r="C36" s="179"/>
      <c r="D36" s="180"/>
    </row>
    <row r="37" spans="1:4" ht="15.6" thickBot="1" x14ac:dyDescent="0.35">
      <c r="A37" s="181" t="s">
        <v>191</v>
      </c>
      <c r="B37" s="183" t="s">
        <v>192</v>
      </c>
      <c r="C37" s="184"/>
      <c r="D37" s="41"/>
    </row>
    <row r="38" spans="1:4" ht="33" customHeight="1" thickBot="1" x14ac:dyDescent="0.35">
      <c r="A38" s="182"/>
      <c r="B38" s="183" t="s">
        <v>193</v>
      </c>
      <c r="C38" s="184"/>
      <c r="D38" s="41"/>
    </row>
    <row r="39" spans="1:4" ht="15" x14ac:dyDescent="0.3">
      <c r="A39" s="181" t="s">
        <v>194</v>
      </c>
      <c r="B39" s="198" t="s">
        <v>195</v>
      </c>
      <c r="C39" s="199"/>
      <c r="D39" s="200"/>
    </row>
    <row r="40" spans="1:4" ht="15" x14ac:dyDescent="0.3">
      <c r="A40" s="197"/>
      <c r="B40" s="201" t="s">
        <v>196</v>
      </c>
      <c r="C40" s="202"/>
      <c r="D40" s="203"/>
    </row>
    <row r="41" spans="1:4" ht="15.6" thickBot="1" x14ac:dyDescent="0.35">
      <c r="A41" s="182"/>
      <c r="B41" s="204" t="s">
        <v>128</v>
      </c>
      <c r="C41" s="205"/>
      <c r="D41" s="206"/>
    </row>
    <row r="42" spans="1:4" x14ac:dyDescent="0.3">
      <c r="A42" s="39"/>
      <c r="B42" s="39"/>
      <c r="C42" s="39"/>
      <c r="D42" s="39"/>
    </row>
    <row r="43" spans="1:4" ht="15" x14ac:dyDescent="0.3">
      <c r="A43" s="9"/>
    </row>
    <row r="44" spans="1:4" ht="30" x14ac:dyDescent="0.3">
      <c r="A44" s="9" t="s">
        <v>197</v>
      </c>
    </row>
  </sheetData>
  <mergeCells count="45">
    <mergeCell ref="B7:D7"/>
    <mergeCell ref="B3:D3"/>
    <mergeCell ref="B4:D4"/>
    <mergeCell ref="A5:A6"/>
    <mergeCell ref="B5:C5"/>
    <mergeCell ref="B6:C6"/>
    <mergeCell ref="B19:C19"/>
    <mergeCell ref="B20:C20"/>
    <mergeCell ref="B21:C21"/>
    <mergeCell ref="A8:D8"/>
    <mergeCell ref="A9:A10"/>
    <mergeCell ref="B9:D10"/>
    <mergeCell ref="B11:C14"/>
    <mergeCell ref="D11:D14"/>
    <mergeCell ref="B15:C15"/>
    <mergeCell ref="A39:A41"/>
    <mergeCell ref="B39:D39"/>
    <mergeCell ref="B40:D40"/>
    <mergeCell ref="B41:D41"/>
    <mergeCell ref="A27:A28"/>
    <mergeCell ref="C27:D27"/>
    <mergeCell ref="C28:D28"/>
    <mergeCell ref="A29:A34"/>
    <mergeCell ref="C29:D29"/>
    <mergeCell ref="C30:D30"/>
    <mergeCell ref="C31:D31"/>
    <mergeCell ref="C32:D32"/>
    <mergeCell ref="C33:D33"/>
    <mergeCell ref="C34:D34"/>
    <mergeCell ref="A1:D1"/>
    <mergeCell ref="B35:D35"/>
    <mergeCell ref="B36:D36"/>
    <mergeCell ref="A37:A38"/>
    <mergeCell ref="B37:C37"/>
    <mergeCell ref="B38:C38"/>
    <mergeCell ref="B22:C22"/>
    <mergeCell ref="B23:D23"/>
    <mergeCell ref="B24:D24"/>
    <mergeCell ref="A25:A26"/>
    <mergeCell ref="B25:B26"/>
    <mergeCell ref="C25:D25"/>
    <mergeCell ref="C26:D26"/>
    <mergeCell ref="B16:C16"/>
    <mergeCell ref="B17:C17"/>
    <mergeCell ref="B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28" zoomScale="140" zoomScaleNormal="140" workbookViewId="0">
      <selection activeCell="K14" sqref="K14:L28"/>
    </sheetView>
  </sheetViews>
  <sheetFormatPr defaultColWidth="9.109375" defaultRowHeight="13.8" x14ac:dyDescent="0.25"/>
  <cols>
    <col min="1" max="1" width="5.5546875" style="31" customWidth="1"/>
    <col min="2" max="2" width="37.33203125" style="7" customWidth="1"/>
    <col min="3" max="3" width="9.88671875" style="7" customWidth="1"/>
    <col min="4" max="4" width="9.5546875" style="7" customWidth="1"/>
    <col min="5" max="5" width="7.5546875" style="7" customWidth="1"/>
    <col min="6" max="6" width="7.44140625" style="7" customWidth="1"/>
    <col min="7" max="7" width="9.88671875" style="7" customWidth="1"/>
    <col min="8" max="8" width="8" style="7" customWidth="1"/>
    <col min="9" max="9" width="7.44140625" style="7" customWidth="1"/>
    <col min="10" max="10" width="9.109375" style="7" customWidth="1"/>
    <col min="11" max="11" width="6.6640625" style="7" customWidth="1"/>
    <col min="12" max="12" width="10.88671875" style="7" customWidth="1"/>
    <col min="13" max="16384" width="9.109375" style="7"/>
  </cols>
  <sheetData>
    <row r="1" spans="1:12" customFormat="1" ht="15.6" x14ac:dyDescent="0.3">
      <c r="A1" s="30"/>
      <c r="B1" s="221" t="s">
        <v>123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customFormat="1" ht="15.6" x14ac:dyDescent="0.3">
      <c r="A2" s="30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customFormat="1" ht="21.75" customHeight="1" x14ac:dyDescent="0.3">
      <c r="A3" s="30"/>
      <c r="B3" s="221" t="s">
        <v>209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customFormat="1" ht="27" customHeight="1" x14ac:dyDescent="0.3">
      <c r="A4" s="30"/>
      <c r="B4" s="221" t="s">
        <v>124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1:12" customFormat="1" ht="20.399999999999999" x14ac:dyDescent="0.3">
      <c r="A5" s="30"/>
      <c r="B5" s="25" t="s">
        <v>125</v>
      </c>
      <c r="C5" s="25"/>
      <c r="E5" s="26" t="s">
        <v>126</v>
      </c>
      <c r="F5" t="s">
        <v>127</v>
      </c>
      <c r="I5" s="26" t="s">
        <v>128</v>
      </c>
      <c r="J5" t="s">
        <v>129</v>
      </c>
    </row>
    <row r="8" spans="1:12" ht="15" customHeight="1" x14ac:dyDescent="0.25">
      <c r="A8" s="225" t="s">
        <v>29</v>
      </c>
      <c r="B8" s="225" t="s">
        <v>30</v>
      </c>
      <c r="C8" s="233" t="s">
        <v>134</v>
      </c>
      <c r="D8" s="230" t="s">
        <v>31</v>
      </c>
      <c r="E8" s="231"/>
      <c r="F8" s="231"/>
      <c r="G8" s="231"/>
      <c r="H8" s="231"/>
      <c r="I8" s="232"/>
      <c r="J8" s="223" t="s">
        <v>142</v>
      </c>
      <c r="K8" s="224" t="s">
        <v>132</v>
      </c>
      <c r="L8" s="224" t="s">
        <v>133</v>
      </c>
    </row>
    <row r="9" spans="1:12" ht="48" customHeight="1" x14ac:dyDescent="0.25">
      <c r="A9" s="225"/>
      <c r="B9" s="225"/>
      <c r="C9" s="234"/>
      <c r="D9" s="227" t="s">
        <v>32</v>
      </c>
      <c r="E9" s="228"/>
      <c r="F9" s="228"/>
      <c r="G9" s="228"/>
      <c r="H9" s="228"/>
      <c r="I9" s="229"/>
      <c r="J9" s="223"/>
      <c r="K9" s="224"/>
      <c r="L9" s="224"/>
    </row>
    <row r="10" spans="1:12" ht="111.75" customHeight="1" x14ac:dyDescent="0.25">
      <c r="A10" s="225"/>
      <c r="B10" s="225"/>
      <c r="C10" s="234"/>
      <c r="D10" s="222" t="s">
        <v>33</v>
      </c>
      <c r="E10" s="222" t="s">
        <v>34</v>
      </c>
      <c r="F10" s="222" t="s">
        <v>35</v>
      </c>
      <c r="G10" s="222" t="s">
        <v>36</v>
      </c>
      <c r="H10" s="222" t="s">
        <v>130</v>
      </c>
      <c r="I10" s="222" t="s">
        <v>131</v>
      </c>
      <c r="J10" s="223"/>
      <c r="K10" s="224"/>
      <c r="L10" s="224"/>
    </row>
    <row r="11" spans="1:12" ht="48" customHeight="1" x14ac:dyDescent="0.25">
      <c r="A11" s="225"/>
      <c r="B11" s="225"/>
      <c r="C11" s="235"/>
      <c r="D11" s="222"/>
      <c r="E11" s="222"/>
      <c r="F11" s="222"/>
      <c r="G11" s="222"/>
      <c r="H11" s="222"/>
      <c r="I11" s="222"/>
      <c r="J11" s="223"/>
      <c r="K11" s="224"/>
      <c r="L11" s="224"/>
    </row>
    <row r="12" spans="1:12" x14ac:dyDescent="0.25">
      <c r="A12" s="34">
        <v>1</v>
      </c>
      <c r="B12" s="35" t="s">
        <v>37</v>
      </c>
      <c r="C12" s="63" t="s">
        <v>211</v>
      </c>
      <c r="D12" s="34" t="s">
        <v>38</v>
      </c>
      <c r="E12" s="34" t="s">
        <v>38</v>
      </c>
      <c r="F12" s="34" t="s">
        <v>38</v>
      </c>
      <c r="G12" s="75" t="s">
        <v>210</v>
      </c>
      <c r="H12" s="34" t="s">
        <v>38</v>
      </c>
      <c r="I12" s="34" t="s">
        <v>38</v>
      </c>
      <c r="J12" s="79" t="s">
        <v>38</v>
      </c>
      <c r="K12" s="34"/>
      <c r="L12" s="34" t="s">
        <v>38</v>
      </c>
    </row>
    <row r="13" spans="1:12" x14ac:dyDescent="0.25">
      <c r="A13" s="27">
        <v>2</v>
      </c>
      <c r="B13" s="64" t="s">
        <v>8</v>
      </c>
      <c r="C13" s="63">
        <v>3</v>
      </c>
      <c r="D13" s="63" t="s">
        <v>38</v>
      </c>
      <c r="E13" s="63" t="s">
        <v>38</v>
      </c>
      <c r="F13" s="63" t="s">
        <v>38</v>
      </c>
      <c r="G13" s="63" t="s">
        <v>38</v>
      </c>
      <c r="H13" s="63" t="s">
        <v>38</v>
      </c>
      <c r="I13" s="63" t="s">
        <v>38</v>
      </c>
      <c r="J13" s="63" t="s">
        <v>38</v>
      </c>
      <c r="K13" s="63"/>
      <c r="L13" s="63" t="s">
        <v>38</v>
      </c>
    </row>
    <row r="14" spans="1:12" x14ac:dyDescent="0.25">
      <c r="A14" s="27">
        <v>3</v>
      </c>
      <c r="B14" s="64" t="s">
        <v>40</v>
      </c>
      <c r="C14" s="63" t="s">
        <v>137</v>
      </c>
      <c r="D14" s="63" t="s">
        <v>38</v>
      </c>
      <c r="E14" s="63" t="s">
        <v>38</v>
      </c>
      <c r="F14" s="63" t="s">
        <v>38</v>
      </c>
      <c r="G14" s="63" t="s">
        <v>38</v>
      </c>
      <c r="H14" s="63" t="s">
        <v>205</v>
      </c>
      <c r="I14" s="63" t="s">
        <v>38</v>
      </c>
      <c r="J14" s="63" t="s">
        <v>38</v>
      </c>
      <c r="K14" s="63"/>
      <c r="L14" s="63" t="s">
        <v>38</v>
      </c>
    </row>
    <row r="15" spans="1:12" ht="15" customHeight="1" x14ac:dyDescent="0.25">
      <c r="A15" s="34">
        <v>4</v>
      </c>
      <c r="B15" s="28" t="s">
        <v>42</v>
      </c>
      <c r="C15" s="63">
        <v>1</v>
      </c>
      <c r="D15" s="27" t="s">
        <v>38</v>
      </c>
      <c r="E15" s="27" t="s">
        <v>38</v>
      </c>
      <c r="F15" s="27" t="s">
        <v>38</v>
      </c>
      <c r="G15" s="27" t="s">
        <v>38</v>
      </c>
      <c r="H15" s="27" t="s">
        <v>39</v>
      </c>
      <c r="I15" s="27" t="s">
        <v>38</v>
      </c>
      <c r="J15" s="169" t="s">
        <v>39</v>
      </c>
      <c r="K15" s="27"/>
      <c r="L15" s="27"/>
    </row>
    <row r="16" spans="1:12" x14ac:dyDescent="0.25">
      <c r="A16" s="27">
        <v>5</v>
      </c>
      <c r="B16" s="28" t="s">
        <v>43</v>
      </c>
      <c r="C16" s="63">
        <v>2</v>
      </c>
      <c r="D16" s="27" t="s">
        <v>38</v>
      </c>
      <c r="E16" s="27" t="s">
        <v>39</v>
      </c>
      <c r="F16" s="27" t="s">
        <v>38</v>
      </c>
      <c r="G16" s="27" t="s">
        <v>38</v>
      </c>
      <c r="H16" s="27" t="s">
        <v>39</v>
      </c>
      <c r="I16" s="27" t="s">
        <v>38</v>
      </c>
      <c r="J16" s="169" t="s">
        <v>39</v>
      </c>
      <c r="K16" s="27"/>
      <c r="L16" s="27"/>
    </row>
    <row r="17" spans="1:12" x14ac:dyDescent="0.25">
      <c r="A17" s="27">
        <v>6</v>
      </c>
      <c r="B17" s="28" t="s">
        <v>9</v>
      </c>
      <c r="C17" s="63" t="s">
        <v>135</v>
      </c>
      <c r="D17" s="27" t="s">
        <v>38</v>
      </c>
      <c r="E17" s="27" t="s">
        <v>39</v>
      </c>
      <c r="F17" s="27" t="s">
        <v>38</v>
      </c>
      <c r="G17" s="27" t="s">
        <v>38</v>
      </c>
      <c r="H17" s="27" t="s">
        <v>39</v>
      </c>
      <c r="I17" s="34" t="s">
        <v>38</v>
      </c>
      <c r="J17" s="169" t="s">
        <v>39</v>
      </c>
      <c r="K17" s="27"/>
      <c r="L17" s="27"/>
    </row>
    <row r="18" spans="1:12" x14ac:dyDescent="0.25">
      <c r="A18" s="34">
        <v>7</v>
      </c>
      <c r="B18" s="64" t="s">
        <v>10</v>
      </c>
      <c r="C18" s="27">
        <v>1</v>
      </c>
      <c r="D18" s="63" t="s">
        <v>38</v>
      </c>
      <c r="E18" s="63" t="s">
        <v>38</v>
      </c>
      <c r="F18" s="63" t="s">
        <v>38</v>
      </c>
      <c r="G18" s="63" t="s">
        <v>38</v>
      </c>
      <c r="H18" s="63"/>
      <c r="I18" s="76" t="s">
        <v>38</v>
      </c>
      <c r="J18" s="63" t="s">
        <v>38</v>
      </c>
      <c r="K18" s="63"/>
      <c r="L18" s="63" t="s">
        <v>38</v>
      </c>
    </row>
    <row r="19" spans="1:12" x14ac:dyDescent="0.25">
      <c r="A19" s="27">
        <v>8</v>
      </c>
      <c r="B19" s="64" t="s">
        <v>44</v>
      </c>
      <c r="C19" s="63">
        <v>2</v>
      </c>
      <c r="D19" s="63" t="s">
        <v>38</v>
      </c>
      <c r="E19" s="63" t="s">
        <v>39</v>
      </c>
      <c r="F19" s="63" t="s">
        <v>38</v>
      </c>
      <c r="G19" s="63" t="s">
        <v>38</v>
      </c>
      <c r="H19" s="63"/>
      <c r="I19" s="76" t="s">
        <v>38</v>
      </c>
      <c r="J19" s="170" t="s">
        <v>39</v>
      </c>
      <c r="K19" s="63"/>
      <c r="L19" s="63"/>
    </row>
    <row r="20" spans="1:12" x14ac:dyDescent="0.25">
      <c r="A20" s="27">
        <v>9</v>
      </c>
      <c r="B20" s="64" t="s">
        <v>11</v>
      </c>
      <c r="C20" s="63" t="s">
        <v>135</v>
      </c>
      <c r="D20" s="63" t="s">
        <v>38</v>
      </c>
      <c r="E20" s="63" t="s">
        <v>38</v>
      </c>
      <c r="F20" s="63" t="s">
        <v>38</v>
      </c>
      <c r="G20" s="63" t="s">
        <v>38</v>
      </c>
      <c r="H20" s="63"/>
      <c r="I20" s="76" t="s">
        <v>38</v>
      </c>
      <c r="J20" s="63" t="s">
        <v>38</v>
      </c>
      <c r="K20" s="63"/>
      <c r="L20" s="63" t="s">
        <v>38</v>
      </c>
    </row>
    <row r="21" spans="1:12" x14ac:dyDescent="0.25">
      <c r="A21" s="34">
        <v>10</v>
      </c>
      <c r="B21" s="28" t="s">
        <v>45</v>
      </c>
      <c r="C21" s="63">
        <v>4</v>
      </c>
      <c r="D21" s="27" t="s">
        <v>38</v>
      </c>
      <c r="E21" s="62" t="s">
        <v>39</v>
      </c>
      <c r="F21" s="27" t="s">
        <v>38</v>
      </c>
      <c r="G21" s="27" t="s">
        <v>38</v>
      </c>
      <c r="H21" s="27"/>
      <c r="I21" s="34" t="s">
        <v>38</v>
      </c>
      <c r="J21" s="169" t="s">
        <v>39</v>
      </c>
      <c r="K21" s="27"/>
      <c r="L21" s="27"/>
    </row>
    <row r="22" spans="1:12" x14ac:dyDescent="0.25">
      <c r="A22" s="27">
        <v>11</v>
      </c>
      <c r="B22" s="28" t="s">
        <v>12</v>
      </c>
      <c r="C22" s="63">
        <v>1</v>
      </c>
      <c r="D22" s="27" t="s">
        <v>38</v>
      </c>
      <c r="E22" s="27" t="s">
        <v>38</v>
      </c>
      <c r="F22" s="27" t="s">
        <v>38</v>
      </c>
      <c r="G22" s="27" t="s">
        <v>38</v>
      </c>
      <c r="H22" s="27" t="s">
        <v>38</v>
      </c>
      <c r="I22" s="34" t="s">
        <v>38</v>
      </c>
      <c r="J22" s="27" t="s">
        <v>38</v>
      </c>
      <c r="K22" s="27"/>
      <c r="L22" s="27" t="s">
        <v>38</v>
      </c>
    </row>
    <row r="23" spans="1:12" x14ac:dyDescent="0.25">
      <c r="A23" s="27">
        <v>12</v>
      </c>
      <c r="B23" s="77" t="s">
        <v>13</v>
      </c>
      <c r="C23" s="63" t="s">
        <v>135</v>
      </c>
      <c r="D23" s="63" t="s">
        <v>38</v>
      </c>
      <c r="E23" s="63" t="s">
        <v>38</v>
      </c>
      <c r="F23" s="63" t="s">
        <v>38</v>
      </c>
      <c r="G23" s="63" t="s">
        <v>38</v>
      </c>
      <c r="H23" s="63"/>
      <c r="I23" s="76" t="s">
        <v>38</v>
      </c>
      <c r="J23" s="63" t="s">
        <v>38</v>
      </c>
      <c r="K23" s="63"/>
      <c r="L23" s="63" t="s">
        <v>38</v>
      </c>
    </row>
    <row r="24" spans="1:12" ht="15.75" customHeight="1" x14ac:dyDescent="0.25">
      <c r="A24" s="34">
        <v>13</v>
      </c>
      <c r="B24" s="64" t="s">
        <v>14</v>
      </c>
      <c r="C24" s="63" t="s">
        <v>212</v>
      </c>
      <c r="D24" s="63" t="s">
        <v>38</v>
      </c>
      <c r="E24" s="63" t="s">
        <v>38</v>
      </c>
      <c r="F24" s="63" t="s">
        <v>38</v>
      </c>
      <c r="G24" s="63" t="s">
        <v>38</v>
      </c>
      <c r="H24" s="63"/>
      <c r="I24" s="76" t="s">
        <v>38</v>
      </c>
      <c r="J24" s="63" t="s">
        <v>38</v>
      </c>
      <c r="K24" s="63"/>
      <c r="L24" s="63" t="s">
        <v>38</v>
      </c>
    </row>
    <row r="25" spans="1:12" x14ac:dyDescent="0.25">
      <c r="A25" s="27">
        <v>14</v>
      </c>
      <c r="B25" s="64" t="s">
        <v>15</v>
      </c>
      <c r="C25" s="63">
        <v>4</v>
      </c>
      <c r="D25" s="63" t="s">
        <v>38</v>
      </c>
      <c r="E25" s="63" t="s">
        <v>38</v>
      </c>
      <c r="F25" s="63" t="s">
        <v>38</v>
      </c>
      <c r="G25" s="63" t="s">
        <v>38</v>
      </c>
      <c r="H25" s="63"/>
      <c r="I25" s="76" t="s">
        <v>38</v>
      </c>
      <c r="J25" s="63" t="s">
        <v>38</v>
      </c>
      <c r="K25" s="63"/>
      <c r="L25" s="63" t="s">
        <v>38</v>
      </c>
    </row>
    <row r="26" spans="1:12" ht="14.4" x14ac:dyDescent="0.25">
      <c r="A26" s="27">
        <v>15</v>
      </c>
      <c r="B26" s="64" t="s">
        <v>16</v>
      </c>
      <c r="C26" s="65" t="s">
        <v>213</v>
      </c>
      <c r="D26" s="63" t="s">
        <v>38</v>
      </c>
      <c r="E26" s="63" t="s">
        <v>38</v>
      </c>
      <c r="F26" s="63" t="s">
        <v>38</v>
      </c>
      <c r="G26" s="63" t="s">
        <v>38</v>
      </c>
      <c r="H26" s="63"/>
      <c r="I26" s="76" t="s">
        <v>38</v>
      </c>
      <c r="J26" s="63" t="s">
        <v>38</v>
      </c>
      <c r="K26" s="63"/>
      <c r="L26" s="63" t="s">
        <v>38</v>
      </c>
    </row>
    <row r="27" spans="1:12" s="67" customFormat="1" ht="14.4" x14ac:dyDescent="0.3">
      <c r="A27" s="34">
        <v>16</v>
      </c>
      <c r="B27" s="66" t="s">
        <v>17</v>
      </c>
      <c r="C27" s="65">
        <v>5</v>
      </c>
      <c r="D27" s="65" t="s">
        <v>38</v>
      </c>
      <c r="E27" s="65" t="s">
        <v>38</v>
      </c>
      <c r="F27" s="65" t="s">
        <v>38</v>
      </c>
      <c r="G27" s="65" t="s">
        <v>38</v>
      </c>
      <c r="H27" s="65"/>
      <c r="I27" s="76" t="s">
        <v>38</v>
      </c>
      <c r="J27" s="65" t="s">
        <v>38</v>
      </c>
      <c r="K27" s="65"/>
      <c r="L27" s="65" t="s">
        <v>38</v>
      </c>
    </row>
    <row r="28" spans="1:12" x14ac:dyDescent="0.25">
      <c r="A28" s="27">
        <v>17</v>
      </c>
      <c r="B28" s="64" t="s">
        <v>18</v>
      </c>
      <c r="C28" s="63" t="s">
        <v>41</v>
      </c>
      <c r="D28" s="63" t="s">
        <v>38</v>
      </c>
      <c r="E28" s="63" t="s">
        <v>38</v>
      </c>
      <c r="F28" s="63" t="s">
        <v>38</v>
      </c>
      <c r="G28" s="63" t="s">
        <v>38</v>
      </c>
      <c r="H28" s="63"/>
      <c r="I28" s="76" t="s">
        <v>38</v>
      </c>
      <c r="J28" s="63" t="s">
        <v>38</v>
      </c>
      <c r="K28" s="63"/>
      <c r="L28" s="63" t="s">
        <v>38</v>
      </c>
    </row>
    <row r="29" spans="1:12" ht="18" customHeight="1" x14ac:dyDescent="0.25">
      <c r="A29" s="27">
        <v>18</v>
      </c>
      <c r="B29" s="28" t="s">
        <v>19</v>
      </c>
      <c r="C29" s="85" t="s">
        <v>214</v>
      </c>
      <c r="D29" s="27" t="s">
        <v>38</v>
      </c>
      <c r="E29" s="27" t="s">
        <v>38</v>
      </c>
      <c r="F29" s="27" t="s">
        <v>38</v>
      </c>
      <c r="G29" s="27" t="s">
        <v>38</v>
      </c>
      <c r="H29" s="27" t="s">
        <v>38</v>
      </c>
      <c r="I29" s="34" t="s">
        <v>38</v>
      </c>
      <c r="J29" s="27" t="s">
        <v>38</v>
      </c>
      <c r="K29" s="27" t="s">
        <v>38</v>
      </c>
      <c r="L29" s="27"/>
    </row>
    <row r="30" spans="1:12" x14ac:dyDescent="0.25">
      <c r="A30" s="34">
        <v>19</v>
      </c>
      <c r="B30" s="64" t="s">
        <v>20</v>
      </c>
      <c r="C30" s="63" t="s">
        <v>136</v>
      </c>
      <c r="D30" s="63" t="s">
        <v>38</v>
      </c>
      <c r="E30" s="63" t="s">
        <v>38</v>
      </c>
      <c r="F30" s="63" t="s">
        <v>38</v>
      </c>
      <c r="G30" s="63" t="s">
        <v>38</v>
      </c>
      <c r="H30" s="78"/>
      <c r="I30" s="76" t="s">
        <v>38</v>
      </c>
      <c r="J30" s="63" t="s">
        <v>38</v>
      </c>
      <c r="K30" s="63"/>
      <c r="L30" s="63" t="s">
        <v>205</v>
      </c>
    </row>
    <row r="31" spans="1:12" x14ac:dyDescent="0.25">
      <c r="A31" s="27">
        <v>20</v>
      </c>
      <c r="B31" s="64" t="s">
        <v>21</v>
      </c>
      <c r="C31" s="63" t="s">
        <v>136</v>
      </c>
      <c r="D31" s="63" t="s">
        <v>38</v>
      </c>
      <c r="E31" s="63" t="s">
        <v>38</v>
      </c>
      <c r="F31" s="63" t="s">
        <v>38</v>
      </c>
      <c r="G31" s="63" t="s">
        <v>38</v>
      </c>
      <c r="H31" s="78"/>
      <c r="I31" s="76" t="s">
        <v>38</v>
      </c>
      <c r="J31" s="63" t="s">
        <v>38</v>
      </c>
      <c r="K31" s="63"/>
      <c r="L31" s="63" t="s">
        <v>205</v>
      </c>
    </row>
    <row r="32" spans="1:12" x14ac:dyDescent="0.25">
      <c r="A32" s="27">
        <v>21</v>
      </c>
      <c r="B32" s="28" t="s">
        <v>46</v>
      </c>
      <c r="C32" s="27">
        <v>2</v>
      </c>
      <c r="D32" s="27" t="s">
        <v>38</v>
      </c>
      <c r="E32" s="27" t="s">
        <v>38</v>
      </c>
      <c r="F32" s="27" t="s">
        <v>38</v>
      </c>
      <c r="G32" s="27" t="s">
        <v>38</v>
      </c>
      <c r="H32" s="32"/>
      <c r="I32" s="32" t="s">
        <v>205</v>
      </c>
      <c r="J32" s="27" t="s">
        <v>38</v>
      </c>
      <c r="K32" s="27" t="s">
        <v>205</v>
      </c>
      <c r="L32" s="27"/>
    </row>
    <row r="33" spans="1:12" x14ac:dyDescent="0.25">
      <c r="D33" s="31"/>
      <c r="E33" s="31"/>
      <c r="F33" s="31"/>
      <c r="G33" s="31"/>
      <c r="H33" s="31"/>
      <c r="I33" s="31"/>
      <c r="J33" s="31"/>
      <c r="K33" s="31"/>
      <c r="L33" s="31"/>
    </row>
    <row r="34" spans="1:12" ht="14.4" x14ac:dyDescent="0.3">
      <c r="A34"/>
      <c r="B34"/>
      <c r="C34"/>
      <c r="D34"/>
      <c r="E34"/>
      <c r="F34"/>
      <c r="G34"/>
      <c r="H34"/>
      <c r="I34"/>
      <c r="J34"/>
      <c r="K34"/>
    </row>
    <row r="35" spans="1:12" x14ac:dyDescent="0.25">
      <c r="A35" s="226" t="s">
        <v>138</v>
      </c>
      <c r="B35" s="226"/>
      <c r="D35" s="33"/>
      <c r="E35" s="33"/>
      <c r="F35" s="33" t="s">
        <v>139</v>
      </c>
      <c r="G35" s="33"/>
      <c r="H35" s="33"/>
      <c r="I35" s="33"/>
      <c r="J35" s="33"/>
      <c r="K35" s="33"/>
    </row>
    <row r="36" spans="1:12" ht="14.4" x14ac:dyDescent="0.3">
      <c r="A36" t="s">
        <v>140</v>
      </c>
      <c r="B36"/>
      <c r="D36"/>
      <c r="E36"/>
      <c r="F36" t="s">
        <v>141</v>
      </c>
      <c r="G36"/>
      <c r="H36"/>
      <c r="I36"/>
      <c r="J36"/>
      <c r="K36"/>
    </row>
  </sheetData>
  <autoFilter ref="J8:L32"/>
  <mergeCells count="18">
    <mergeCell ref="A8:A11"/>
    <mergeCell ref="B8:B11"/>
    <mergeCell ref="A35:B35"/>
    <mergeCell ref="D9:I9"/>
    <mergeCell ref="D8:I8"/>
    <mergeCell ref="C8:C11"/>
    <mergeCell ref="B1:L1"/>
    <mergeCell ref="B3:L3"/>
    <mergeCell ref="B4:L4"/>
    <mergeCell ref="H10:H11"/>
    <mergeCell ref="I10:I11"/>
    <mergeCell ref="J8:J11"/>
    <mergeCell ref="K8:K11"/>
    <mergeCell ref="L8:L11"/>
    <mergeCell ref="D10:D11"/>
    <mergeCell ref="E10:E11"/>
    <mergeCell ref="F10:F11"/>
    <mergeCell ref="G10:G1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96" zoomScaleNormal="96" workbookViewId="0">
      <selection activeCell="L10" sqref="L10"/>
    </sheetView>
  </sheetViews>
  <sheetFormatPr defaultRowHeight="14.4" x14ac:dyDescent="0.3"/>
  <cols>
    <col min="1" max="1" width="5" style="30" customWidth="1"/>
    <col min="2" max="2" width="35.6640625" customWidth="1"/>
    <col min="3" max="3" width="12.88671875" style="1" customWidth="1"/>
    <col min="4" max="4" width="19.88671875" customWidth="1"/>
    <col min="5" max="5" width="15.109375" customWidth="1"/>
    <col min="6" max="6" width="14.6640625" customWidth="1"/>
    <col min="7" max="7" width="12.6640625" customWidth="1"/>
    <col min="8" max="8" width="17" customWidth="1"/>
    <col min="9" max="9" width="17.5546875" customWidth="1"/>
    <col min="10" max="10" width="20.44140625" customWidth="1"/>
    <col min="11" max="11" width="16" customWidth="1"/>
  </cols>
  <sheetData>
    <row r="1" spans="1:11" ht="15.6" x14ac:dyDescent="0.3">
      <c r="F1" s="24" t="s">
        <v>228</v>
      </c>
    </row>
    <row r="3" spans="1:11" ht="1.5" customHeight="1" x14ac:dyDescent="0.3">
      <c r="A3" s="236" t="s">
        <v>0</v>
      </c>
      <c r="B3" s="236" t="s">
        <v>1</v>
      </c>
      <c r="C3" s="236" t="s">
        <v>2</v>
      </c>
      <c r="D3" s="237" t="s">
        <v>3</v>
      </c>
      <c r="E3" s="237"/>
      <c r="F3" s="238" t="s">
        <v>4</v>
      </c>
      <c r="G3" s="238"/>
      <c r="H3" s="238"/>
      <c r="I3" s="238"/>
      <c r="J3" s="239" t="s">
        <v>5</v>
      </c>
      <c r="K3" s="239" t="s">
        <v>220</v>
      </c>
    </row>
    <row r="4" spans="1:11" ht="6" customHeight="1" x14ac:dyDescent="0.3">
      <c r="A4" s="236"/>
      <c r="B4" s="236"/>
      <c r="C4" s="236"/>
      <c r="D4" s="237"/>
      <c r="E4" s="237"/>
      <c r="F4" s="238"/>
      <c r="G4" s="238"/>
      <c r="H4" s="238"/>
      <c r="I4" s="238"/>
      <c r="J4" s="239"/>
      <c r="K4" s="239"/>
    </row>
    <row r="5" spans="1:11" ht="5.25" customHeight="1" x14ac:dyDescent="0.3">
      <c r="A5" s="236"/>
      <c r="B5" s="236"/>
      <c r="C5" s="236"/>
      <c r="D5" s="237"/>
      <c r="E5" s="237"/>
      <c r="F5" s="238"/>
      <c r="G5" s="238"/>
      <c r="H5" s="238"/>
      <c r="I5" s="238"/>
      <c r="J5" s="239"/>
      <c r="K5" s="239"/>
    </row>
    <row r="6" spans="1:11" ht="26.25" customHeight="1" x14ac:dyDescent="0.3">
      <c r="A6" s="236"/>
      <c r="B6" s="236"/>
      <c r="C6" s="236"/>
      <c r="D6" s="240" t="s">
        <v>216</v>
      </c>
      <c r="E6" s="240"/>
      <c r="F6" s="238" t="s">
        <v>6</v>
      </c>
      <c r="G6" s="238"/>
      <c r="H6" s="238"/>
      <c r="I6" s="238"/>
      <c r="J6" s="87" t="s">
        <v>82</v>
      </c>
      <c r="K6" s="239"/>
    </row>
    <row r="7" spans="1:11" ht="36" customHeight="1" x14ac:dyDescent="0.3">
      <c r="A7" s="236"/>
      <c r="B7" s="236"/>
      <c r="C7" s="236"/>
      <c r="D7" s="237" t="s">
        <v>7</v>
      </c>
      <c r="E7" s="237" t="s">
        <v>219</v>
      </c>
      <c r="F7" s="241" t="s">
        <v>222</v>
      </c>
      <c r="G7" s="242" t="s">
        <v>27</v>
      </c>
      <c r="H7" s="241" t="s">
        <v>215</v>
      </c>
      <c r="I7" s="238" t="s">
        <v>217</v>
      </c>
      <c r="J7" s="239" t="s">
        <v>218</v>
      </c>
      <c r="K7" s="239"/>
    </row>
    <row r="8" spans="1:11" x14ac:dyDescent="0.3">
      <c r="A8" s="236"/>
      <c r="B8" s="236"/>
      <c r="C8" s="236"/>
      <c r="D8" s="237"/>
      <c r="E8" s="237"/>
      <c r="F8" s="241"/>
      <c r="G8" s="243"/>
      <c r="H8" s="241"/>
      <c r="I8" s="238"/>
      <c r="J8" s="239"/>
      <c r="K8" s="239"/>
    </row>
    <row r="9" spans="1:11" x14ac:dyDescent="0.3">
      <c r="A9" s="236"/>
      <c r="B9" s="236"/>
      <c r="C9" s="236"/>
      <c r="D9" s="237"/>
      <c r="E9" s="237"/>
      <c r="F9" s="241"/>
      <c r="G9" s="243"/>
      <c r="H9" s="241"/>
      <c r="I9" s="238"/>
      <c r="J9" s="239"/>
      <c r="K9" s="239"/>
    </row>
    <row r="10" spans="1:11" ht="38.25" customHeight="1" x14ac:dyDescent="0.3">
      <c r="A10" s="236"/>
      <c r="B10" s="236"/>
      <c r="C10" s="236"/>
      <c r="D10" s="237"/>
      <c r="E10" s="237"/>
      <c r="F10" s="241"/>
      <c r="G10" s="244"/>
      <c r="H10" s="241"/>
      <c r="I10" s="238"/>
      <c r="J10" s="239"/>
      <c r="K10" s="239"/>
    </row>
    <row r="11" spans="1:11" s="84" customFormat="1" x14ac:dyDescent="0.3">
      <c r="A11" s="90">
        <v>13</v>
      </c>
      <c r="B11" s="91" t="s">
        <v>17</v>
      </c>
      <c r="C11" s="92">
        <v>5</v>
      </c>
      <c r="D11" s="93">
        <v>0.08</v>
      </c>
      <c r="E11" s="110">
        <v>11</v>
      </c>
      <c r="F11" s="138">
        <v>15000</v>
      </c>
      <c r="G11" s="106"/>
      <c r="H11" s="107"/>
      <c r="I11" s="108"/>
      <c r="J11" s="109"/>
      <c r="K11" s="159">
        <v>11</v>
      </c>
    </row>
    <row r="12" spans="1:11" x14ac:dyDescent="0.3">
      <c r="A12" s="6">
        <v>4</v>
      </c>
      <c r="B12" s="28" t="s">
        <v>8</v>
      </c>
      <c r="C12" s="27">
        <v>3</v>
      </c>
      <c r="D12" s="81">
        <f>60/400</f>
        <v>0.15</v>
      </c>
      <c r="E12" s="83">
        <v>4</v>
      </c>
      <c r="F12" s="88">
        <v>2500</v>
      </c>
      <c r="G12" s="6">
        <v>1000</v>
      </c>
      <c r="H12" s="81">
        <f t="shared" ref="H12:H24" si="0">+F12/G12</f>
        <v>2.5</v>
      </c>
      <c r="I12" s="80">
        <v>2</v>
      </c>
      <c r="J12" s="80">
        <v>6</v>
      </c>
      <c r="K12" s="158">
        <f t="shared" ref="K12:K24" si="1">+E12+I12+J12</f>
        <v>12</v>
      </c>
    </row>
    <row r="13" spans="1:11" x14ac:dyDescent="0.3">
      <c r="A13" s="6">
        <v>1</v>
      </c>
      <c r="B13" s="28" t="s">
        <v>14</v>
      </c>
      <c r="C13" s="27">
        <v>3.4</v>
      </c>
      <c r="D13" s="81">
        <f>+(50+80)/(400+300)</f>
        <v>0.18571428571428572</v>
      </c>
      <c r="E13" s="83">
        <v>1</v>
      </c>
      <c r="F13" s="88">
        <v>5000</v>
      </c>
      <c r="G13" s="6">
        <v>1200</v>
      </c>
      <c r="H13" s="94">
        <f t="shared" si="0"/>
        <v>4.166666666666667</v>
      </c>
      <c r="I13" s="80">
        <v>4</v>
      </c>
      <c r="J13" s="97">
        <v>10</v>
      </c>
      <c r="K13" s="158">
        <f t="shared" si="1"/>
        <v>15</v>
      </c>
    </row>
    <row r="14" spans="1:11" x14ac:dyDescent="0.3">
      <c r="A14" s="6">
        <v>7</v>
      </c>
      <c r="B14" s="28" t="s">
        <v>11</v>
      </c>
      <c r="C14" s="27" t="s">
        <v>135</v>
      </c>
      <c r="D14" s="81">
        <v>0.13</v>
      </c>
      <c r="E14" s="83">
        <v>6</v>
      </c>
      <c r="F14" s="88">
        <v>600</v>
      </c>
      <c r="G14" s="6">
        <v>300</v>
      </c>
      <c r="H14" s="94">
        <f t="shared" si="0"/>
        <v>2</v>
      </c>
      <c r="I14" s="80">
        <v>1</v>
      </c>
      <c r="J14" s="99">
        <v>9</v>
      </c>
      <c r="K14" s="158">
        <f t="shared" si="1"/>
        <v>16</v>
      </c>
    </row>
    <row r="15" spans="1:11" x14ac:dyDescent="0.3">
      <c r="A15" s="6">
        <v>11</v>
      </c>
      <c r="B15" s="28" t="s">
        <v>13</v>
      </c>
      <c r="C15" s="27" t="s">
        <v>135</v>
      </c>
      <c r="D15" s="81">
        <v>0.09</v>
      </c>
      <c r="E15" s="96">
        <v>9</v>
      </c>
      <c r="F15" s="88">
        <v>9500</v>
      </c>
      <c r="G15" s="6">
        <v>1000</v>
      </c>
      <c r="H15" s="81">
        <f t="shared" si="0"/>
        <v>9.5</v>
      </c>
      <c r="I15" s="98">
        <v>6</v>
      </c>
      <c r="J15" s="80">
        <v>1</v>
      </c>
      <c r="K15" s="158">
        <f t="shared" si="1"/>
        <v>16</v>
      </c>
    </row>
    <row r="16" spans="1:11" x14ac:dyDescent="0.3">
      <c r="A16" s="6">
        <v>2</v>
      </c>
      <c r="B16" s="28" t="s">
        <v>16</v>
      </c>
      <c r="C16" s="27" t="s">
        <v>135</v>
      </c>
      <c r="D16" s="94">
        <v>0.17</v>
      </c>
      <c r="E16" s="83">
        <v>2</v>
      </c>
      <c r="F16" s="95">
        <v>5800</v>
      </c>
      <c r="G16" s="6">
        <v>120</v>
      </c>
      <c r="H16" s="81">
        <f t="shared" si="0"/>
        <v>48.333333333333336</v>
      </c>
      <c r="I16" s="80">
        <v>10</v>
      </c>
      <c r="J16" s="80">
        <v>5</v>
      </c>
      <c r="K16" s="158">
        <f t="shared" si="1"/>
        <v>17</v>
      </c>
    </row>
    <row r="17" spans="1:11" x14ac:dyDescent="0.3">
      <c r="A17" s="6">
        <v>3</v>
      </c>
      <c r="B17" s="28" t="s">
        <v>10</v>
      </c>
      <c r="C17" s="27">
        <v>1</v>
      </c>
      <c r="D17" s="94">
        <v>0.16</v>
      </c>
      <c r="E17" s="83">
        <v>3</v>
      </c>
      <c r="F17" s="95">
        <v>5000</v>
      </c>
      <c r="G17" s="6">
        <v>1500</v>
      </c>
      <c r="H17" s="81">
        <f t="shared" si="0"/>
        <v>3.3333333333333335</v>
      </c>
      <c r="I17" s="80">
        <v>3</v>
      </c>
      <c r="J17" s="82">
        <v>12</v>
      </c>
      <c r="K17" s="158">
        <f t="shared" si="1"/>
        <v>18</v>
      </c>
    </row>
    <row r="18" spans="1:11" x14ac:dyDescent="0.3">
      <c r="A18" s="6">
        <v>5</v>
      </c>
      <c r="B18" s="28" t="s">
        <v>40</v>
      </c>
      <c r="C18" s="27" t="s">
        <v>137</v>
      </c>
      <c r="D18" s="81">
        <f>+(50+80)/(500+400)</f>
        <v>0.14444444444444443</v>
      </c>
      <c r="E18" s="83">
        <v>5</v>
      </c>
      <c r="F18" s="88">
        <v>3000</v>
      </c>
      <c r="G18" s="6">
        <v>60</v>
      </c>
      <c r="H18" s="81">
        <f t="shared" si="0"/>
        <v>50</v>
      </c>
      <c r="I18" s="80">
        <v>11</v>
      </c>
      <c r="J18" s="80">
        <v>2</v>
      </c>
      <c r="K18" s="158">
        <f t="shared" si="1"/>
        <v>18</v>
      </c>
    </row>
    <row r="19" spans="1:11" x14ac:dyDescent="0.3">
      <c r="A19" s="6">
        <v>6</v>
      </c>
      <c r="B19" s="28" t="s">
        <v>20</v>
      </c>
      <c r="C19" s="27" t="s">
        <v>136</v>
      </c>
      <c r="D19" s="81">
        <v>0.14000000000000001</v>
      </c>
      <c r="E19" s="83">
        <v>5</v>
      </c>
      <c r="F19" s="88">
        <v>30000</v>
      </c>
      <c r="G19" s="6">
        <v>15</v>
      </c>
      <c r="H19" s="81">
        <f t="shared" si="0"/>
        <v>2000</v>
      </c>
      <c r="I19" s="80">
        <v>12</v>
      </c>
      <c r="J19" s="82">
        <v>4</v>
      </c>
      <c r="K19" s="158">
        <f t="shared" si="1"/>
        <v>21</v>
      </c>
    </row>
    <row r="20" spans="1:11" x14ac:dyDescent="0.3">
      <c r="A20" s="6">
        <v>8</v>
      </c>
      <c r="B20" s="29" t="s">
        <v>12</v>
      </c>
      <c r="C20" s="27">
        <v>1</v>
      </c>
      <c r="D20" s="81">
        <v>0.12</v>
      </c>
      <c r="E20" s="83">
        <v>7</v>
      </c>
      <c r="F20" s="88">
        <v>5000</v>
      </c>
      <c r="G20" s="6">
        <v>2000</v>
      </c>
      <c r="H20" s="81">
        <f t="shared" si="0"/>
        <v>2.5</v>
      </c>
      <c r="I20" s="80">
        <v>2</v>
      </c>
      <c r="J20" s="80">
        <v>13</v>
      </c>
      <c r="K20" s="158">
        <f t="shared" si="1"/>
        <v>22</v>
      </c>
    </row>
    <row r="21" spans="1:11" x14ac:dyDescent="0.3">
      <c r="A21" s="6">
        <v>12</v>
      </c>
      <c r="B21" s="28" t="s">
        <v>37</v>
      </c>
      <c r="C21" s="27" t="s">
        <v>211</v>
      </c>
      <c r="D21" s="81">
        <f>+(50+70)/(1000+500)</f>
        <v>0.08</v>
      </c>
      <c r="E21" s="83">
        <v>10</v>
      </c>
      <c r="F21" s="88">
        <v>9000</v>
      </c>
      <c r="G21" s="6">
        <v>1000</v>
      </c>
      <c r="H21" s="81">
        <f t="shared" si="0"/>
        <v>9</v>
      </c>
      <c r="I21" s="80">
        <v>5</v>
      </c>
      <c r="J21" s="80">
        <v>7</v>
      </c>
      <c r="K21" s="158">
        <f t="shared" si="1"/>
        <v>22</v>
      </c>
    </row>
    <row r="22" spans="1:11" s="84" customFormat="1" x14ac:dyDescent="0.3">
      <c r="A22" s="6">
        <v>14</v>
      </c>
      <c r="B22" s="28" t="s">
        <v>21</v>
      </c>
      <c r="C22" s="27">
        <v>5</v>
      </c>
      <c r="D22" s="81">
        <v>7.0000000000000007E-2</v>
      </c>
      <c r="E22" s="96">
        <v>12</v>
      </c>
      <c r="F22" s="88">
        <v>6000</v>
      </c>
      <c r="G22" s="6">
        <v>500</v>
      </c>
      <c r="H22" s="81">
        <f t="shared" si="0"/>
        <v>12</v>
      </c>
      <c r="I22" s="80">
        <v>8</v>
      </c>
      <c r="J22" s="82">
        <v>3</v>
      </c>
      <c r="K22" s="158">
        <f t="shared" si="1"/>
        <v>23</v>
      </c>
    </row>
    <row r="23" spans="1:11" s="89" customFormat="1" x14ac:dyDescent="0.3">
      <c r="A23" s="6">
        <v>15</v>
      </c>
      <c r="B23" s="28" t="s">
        <v>15</v>
      </c>
      <c r="C23" s="27">
        <v>4</v>
      </c>
      <c r="D23" s="94">
        <v>0.06</v>
      </c>
      <c r="E23" s="83">
        <v>13</v>
      </c>
      <c r="F23" s="95">
        <v>15000</v>
      </c>
      <c r="G23" s="6">
        <v>1500</v>
      </c>
      <c r="H23" s="81">
        <f t="shared" si="0"/>
        <v>10</v>
      </c>
      <c r="I23" s="80">
        <v>7</v>
      </c>
      <c r="J23" s="80">
        <v>8</v>
      </c>
      <c r="K23" s="158">
        <f t="shared" si="1"/>
        <v>28</v>
      </c>
    </row>
    <row r="24" spans="1:11" s="84" customFormat="1" x14ac:dyDescent="0.3">
      <c r="A24" s="6">
        <v>9</v>
      </c>
      <c r="B24" s="28" t="s">
        <v>18</v>
      </c>
      <c r="C24" s="27" t="s">
        <v>137</v>
      </c>
      <c r="D24" s="94">
        <v>0.11</v>
      </c>
      <c r="E24" s="83">
        <v>8</v>
      </c>
      <c r="F24" s="95">
        <v>20000</v>
      </c>
      <c r="G24" s="6">
        <v>1000</v>
      </c>
      <c r="H24" s="81">
        <f t="shared" si="0"/>
        <v>20</v>
      </c>
      <c r="I24" s="80">
        <v>9</v>
      </c>
      <c r="J24" s="82">
        <v>11</v>
      </c>
      <c r="K24" s="158">
        <f t="shared" si="1"/>
        <v>28</v>
      </c>
    </row>
    <row r="25" spans="1:11" s="84" customFormat="1" x14ac:dyDescent="0.3">
      <c r="A25" s="6"/>
      <c r="B25" s="28"/>
      <c r="C25" s="27"/>
      <c r="D25" s="81"/>
      <c r="E25" s="83"/>
      <c r="F25" s="88"/>
      <c r="G25" s="6"/>
      <c r="H25" s="81"/>
      <c r="I25" s="80"/>
      <c r="J25" s="80"/>
      <c r="K25" s="6"/>
    </row>
    <row r="26" spans="1:11" x14ac:dyDescent="0.3">
      <c r="A26" s="6"/>
      <c r="B26" s="28"/>
      <c r="C26" s="27"/>
      <c r="D26" s="81"/>
      <c r="E26" s="83"/>
      <c r="F26" s="88"/>
      <c r="G26" s="6"/>
      <c r="H26" s="81"/>
      <c r="I26" s="80"/>
      <c r="J26" s="80"/>
      <c r="K26" s="6"/>
    </row>
    <row r="27" spans="1:11" x14ac:dyDescent="0.3">
      <c r="A27" s="38"/>
    </row>
    <row r="28" spans="1:11" ht="43.2" x14ac:dyDescent="0.3">
      <c r="B28" s="68" t="s">
        <v>208</v>
      </c>
      <c r="C28" s="69" t="s">
        <v>206</v>
      </c>
      <c r="E28" s="38"/>
    </row>
    <row r="29" spans="1:11" ht="15.6" x14ac:dyDescent="0.3">
      <c r="B29" s="70" t="s">
        <v>22</v>
      </c>
      <c r="C29" s="71">
        <v>1000</v>
      </c>
      <c r="D29" s="74"/>
    </row>
    <row r="30" spans="1:11" ht="15.6" x14ac:dyDescent="0.3">
      <c r="B30" s="70" t="s">
        <v>23</v>
      </c>
      <c r="C30" s="71">
        <v>500</v>
      </c>
      <c r="D30" s="74"/>
    </row>
    <row r="31" spans="1:11" ht="15.6" x14ac:dyDescent="0.3">
      <c r="B31" s="70" t="s">
        <v>24</v>
      </c>
      <c r="C31" s="71">
        <v>400</v>
      </c>
    </row>
    <row r="32" spans="1:11" ht="15.6" x14ac:dyDescent="0.3">
      <c r="B32" s="70" t="s">
        <v>25</v>
      </c>
      <c r="C32" s="71">
        <v>300</v>
      </c>
    </row>
    <row r="33" spans="2:3" ht="15.6" x14ac:dyDescent="0.3">
      <c r="B33" s="70" t="s">
        <v>47</v>
      </c>
      <c r="C33" s="71">
        <v>200</v>
      </c>
    </row>
    <row r="34" spans="2:3" ht="15.6" x14ac:dyDescent="0.3">
      <c r="B34" s="72" t="s">
        <v>207</v>
      </c>
      <c r="C34" s="73">
        <f>SUM(C29:C33)</f>
        <v>2400</v>
      </c>
    </row>
    <row r="38" spans="2:3" x14ac:dyDescent="0.3">
      <c r="B38" s="16" t="s">
        <v>90</v>
      </c>
    </row>
  </sheetData>
  <mergeCells count="16">
    <mergeCell ref="K3:K10"/>
    <mergeCell ref="D6:E6"/>
    <mergeCell ref="F6:I6"/>
    <mergeCell ref="D7:D10"/>
    <mergeCell ref="E7:E10"/>
    <mergeCell ref="F7:F10"/>
    <mergeCell ref="H7:H10"/>
    <mergeCell ref="I7:I10"/>
    <mergeCell ref="J7:J10"/>
    <mergeCell ref="J3:J5"/>
    <mergeCell ref="G7:G10"/>
    <mergeCell ref="A3:A10"/>
    <mergeCell ref="B3:B10"/>
    <mergeCell ref="C3:C10"/>
    <mergeCell ref="D3:E5"/>
    <mergeCell ref="F3:I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A10" zoomScale="89" zoomScaleNormal="89" workbookViewId="0">
      <pane xSplit="1" topLeftCell="C1" activePane="topRight" state="frozen"/>
      <selection activeCell="A2" sqref="A2"/>
      <selection pane="topRight" activeCell="E6" sqref="E6"/>
    </sheetView>
  </sheetViews>
  <sheetFormatPr defaultColWidth="9.109375" defaultRowHeight="13.8" x14ac:dyDescent="0.25"/>
  <cols>
    <col min="1" max="1" width="25.44140625" style="100" customWidth="1"/>
    <col min="2" max="7" width="14" style="100" customWidth="1"/>
    <col min="8" max="8" width="13" style="3" customWidth="1"/>
    <col min="9" max="9" width="14.33203125" style="2" customWidth="1"/>
    <col min="10" max="12" width="15.33203125" style="2" customWidth="1"/>
    <col min="13" max="13" width="12.6640625" style="2" customWidth="1"/>
    <col min="14" max="14" width="12.109375" style="2" customWidth="1"/>
    <col min="15" max="15" width="13.5546875" style="2" customWidth="1"/>
    <col min="16" max="16" width="12.33203125" style="2" customWidth="1"/>
    <col min="17" max="16384" width="9.109375" style="2"/>
  </cols>
  <sheetData>
    <row r="1" spans="1:16" ht="32.4" x14ac:dyDescent="0.55000000000000004">
      <c r="B1" s="155" t="s">
        <v>81</v>
      </c>
      <c r="O1" s="139"/>
    </row>
    <row r="2" spans="1:16" ht="14.4" thickBot="1" x14ac:dyDescent="0.3">
      <c r="O2" s="139"/>
    </row>
    <row r="3" spans="1:16" s="4" customFormat="1" ht="55.8" thickBot="1" x14ac:dyDescent="0.35">
      <c r="A3" s="154" t="s">
        <v>1</v>
      </c>
      <c r="B3" s="143" t="s">
        <v>13</v>
      </c>
      <c r="C3" s="141" t="s">
        <v>26</v>
      </c>
      <c r="D3" s="141" t="s">
        <v>21</v>
      </c>
      <c r="E3" s="141" t="s">
        <v>20</v>
      </c>
      <c r="F3" s="141" t="s">
        <v>16</v>
      </c>
      <c r="G3" s="141" t="s">
        <v>8</v>
      </c>
      <c r="H3" s="64" t="s">
        <v>37</v>
      </c>
      <c r="I3" s="141" t="s">
        <v>15</v>
      </c>
      <c r="J3" s="141" t="s">
        <v>11</v>
      </c>
      <c r="K3" s="141" t="s">
        <v>14</v>
      </c>
      <c r="L3" s="141" t="s">
        <v>18</v>
      </c>
      <c r="M3" s="141" t="s">
        <v>10</v>
      </c>
      <c r="N3" s="141" t="s">
        <v>12</v>
      </c>
      <c r="O3" s="152" t="s">
        <v>201</v>
      </c>
      <c r="P3" s="153" t="s">
        <v>202</v>
      </c>
    </row>
    <row r="4" spans="1:16" s="3" customFormat="1" ht="55.2" x14ac:dyDescent="0.3">
      <c r="A4" s="149" t="s">
        <v>13</v>
      </c>
      <c r="B4" s="36"/>
      <c r="C4" s="166" t="s">
        <v>26</v>
      </c>
      <c r="D4" s="5" t="s">
        <v>13</v>
      </c>
      <c r="E4" s="5" t="s">
        <v>13</v>
      </c>
      <c r="F4" s="5" t="s">
        <v>13</v>
      </c>
      <c r="G4" s="137" t="s">
        <v>143</v>
      </c>
      <c r="H4" s="157" t="s">
        <v>143</v>
      </c>
      <c r="I4" s="137" t="s">
        <v>143</v>
      </c>
      <c r="J4" s="5" t="s">
        <v>13</v>
      </c>
      <c r="K4" s="5" t="s">
        <v>13</v>
      </c>
      <c r="L4" s="5" t="s">
        <v>13</v>
      </c>
      <c r="M4" s="5" t="s">
        <v>13</v>
      </c>
      <c r="N4" s="5" t="s">
        <v>13</v>
      </c>
      <c r="O4" s="144">
        <v>11</v>
      </c>
      <c r="P4" s="145">
        <v>2</v>
      </c>
    </row>
    <row r="5" spans="1:16" s="3" customFormat="1" ht="55.2" x14ac:dyDescent="0.3">
      <c r="A5" s="150" t="s">
        <v>26</v>
      </c>
      <c r="B5" s="161"/>
      <c r="C5" s="164"/>
      <c r="D5" s="37" t="s">
        <v>21</v>
      </c>
      <c r="E5" s="166" t="s">
        <v>26</v>
      </c>
      <c r="F5" s="166" t="s">
        <v>26</v>
      </c>
      <c r="G5" s="166" t="s">
        <v>26</v>
      </c>
      <c r="H5" s="166" t="s">
        <v>26</v>
      </c>
      <c r="I5" s="166" t="s">
        <v>26</v>
      </c>
      <c r="J5" s="166" t="s">
        <v>26</v>
      </c>
      <c r="K5" s="166" t="s">
        <v>26</v>
      </c>
      <c r="L5" s="166" t="s">
        <v>26</v>
      </c>
      <c r="M5" s="166" t="s">
        <v>26</v>
      </c>
      <c r="N5" s="166" t="s">
        <v>26</v>
      </c>
      <c r="O5" s="144">
        <v>11</v>
      </c>
      <c r="P5" s="145">
        <v>1</v>
      </c>
    </row>
    <row r="6" spans="1:16" s="3" customFormat="1" ht="41.4" x14ac:dyDescent="0.3">
      <c r="A6" s="150" t="s">
        <v>21</v>
      </c>
      <c r="B6" s="160"/>
      <c r="C6" s="160"/>
      <c r="D6" s="105"/>
      <c r="E6" s="167" t="s">
        <v>20</v>
      </c>
      <c r="F6" s="37" t="s">
        <v>21</v>
      </c>
      <c r="G6" s="37" t="s">
        <v>21</v>
      </c>
      <c r="H6" s="37" t="s">
        <v>21</v>
      </c>
      <c r="I6" s="37" t="s">
        <v>21</v>
      </c>
      <c r="J6" s="37" t="s">
        <v>21</v>
      </c>
      <c r="K6" s="37" t="s">
        <v>21</v>
      </c>
      <c r="L6" s="37" t="s">
        <v>21</v>
      </c>
      <c r="M6" s="37" t="s">
        <v>21</v>
      </c>
      <c r="N6" s="37" t="s">
        <v>21</v>
      </c>
      <c r="O6" s="146">
        <v>10</v>
      </c>
      <c r="P6" s="147">
        <v>3</v>
      </c>
    </row>
    <row r="7" spans="1:16" s="3" customFormat="1" ht="41.4" x14ac:dyDescent="0.3">
      <c r="A7" s="150" t="s">
        <v>20</v>
      </c>
      <c r="B7" s="161"/>
      <c r="C7" s="161"/>
      <c r="D7" s="161"/>
      <c r="E7" s="164"/>
      <c r="F7" s="167" t="s">
        <v>20</v>
      </c>
      <c r="G7" s="167" t="s">
        <v>20</v>
      </c>
      <c r="H7" s="167" t="s">
        <v>20</v>
      </c>
      <c r="I7" s="167" t="s">
        <v>20</v>
      </c>
      <c r="J7" s="167" t="s">
        <v>20</v>
      </c>
      <c r="K7" s="167" t="s">
        <v>20</v>
      </c>
      <c r="L7" s="167" t="s">
        <v>20</v>
      </c>
      <c r="M7" s="167" t="s">
        <v>20</v>
      </c>
      <c r="N7" s="167" t="s">
        <v>20</v>
      </c>
      <c r="O7" s="146">
        <v>10</v>
      </c>
      <c r="P7" s="145">
        <v>4</v>
      </c>
    </row>
    <row r="8" spans="1:16" s="3" customFormat="1" ht="43.8" customHeight="1" x14ac:dyDescent="0.3">
      <c r="A8" s="150" t="s">
        <v>16</v>
      </c>
      <c r="B8" s="161"/>
      <c r="C8" s="161"/>
      <c r="D8" s="161"/>
      <c r="E8" s="161"/>
      <c r="F8" s="36"/>
      <c r="G8" s="165" t="s">
        <v>241</v>
      </c>
      <c r="H8" s="165" t="s">
        <v>241</v>
      </c>
      <c r="I8" s="165" t="s">
        <v>241</v>
      </c>
      <c r="J8" s="165" t="s">
        <v>241</v>
      </c>
      <c r="K8" s="165" t="s">
        <v>241</v>
      </c>
      <c r="L8" s="165" t="s">
        <v>241</v>
      </c>
      <c r="M8" s="165" t="s">
        <v>241</v>
      </c>
      <c r="N8" s="165" t="s">
        <v>241</v>
      </c>
      <c r="O8" s="146">
        <v>8</v>
      </c>
      <c r="P8" s="145">
        <v>5</v>
      </c>
    </row>
    <row r="9" spans="1:16" s="3" customFormat="1" ht="55.2" x14ac:dyDescent="0.3">
      <c r="A9" s="150" t="s">
        <v>8</v>
      </c>
      <c r="B9" s="161"/>
      <c r="C9" s="162"/>
      <c r="D9" s="163"/>
      <c r="E9" s="163"/>
      <c r="F9" s="37"/>
      <c r="G9" s="36"/>
      <c r="H9" s="104" t="s">
        <v>37</v>
      </c>
      <c r="I9" s="137" t="s">
        <v>144</v>
      </c>
      <c r="J9" s="37" t="s">
        <v>8</v>
      </c>
      <c r="K9" s="37" t="s">
        <v>8</v>
      </c>
      <c r="L9" s="37" t="s">
        <v>8</v>
      </c>
      <c r="M9" s="37" t="s">
        <v>8</v>
      </c>
      <c r="N9" s="37" t="s">
        <v>8</v>
      </c>
      <c r="O9" s="146">
        <v>6</v>
      </c>
      <c r="P9" s="147">
        <v>7</v>
      </c>
    </row>
    <row r="10" spans="1:16" s="3" customFormat="1" ht="55.2" x14ac:dyDescent="0.3">
      <c r="A10" s="151" t="s">
        <v>37</v>
      </c>
      <c r="B10" s="161"/>
      <c r="C10" s="162"/>
      <c r="D10" s="163"/>
      <c r="E10" s="163"/>
      <c r="F10" s="37"/>
      <c r="G10" s="137"/>
      <c r="H10" s="36"/>
      <c r="I10" s="104" t="s">
        <v>37</v>
      </c>
      <c r="J10" s="102" t="s">
        <v>11</v>
      </c>
      <c r="K10" s="104" t="s">
        <v>37</v>
      </c>
      <c r="L10" s="104" t="s">
        <v>37</v>
      </c>
      <c r="M10" s="142" t="s">
        <v>37</v>
      </c>
      <c r="N10" s="104" t="s">
        <v>37</v>
      </c>
      <c r="O10" s="146">
        <v>6</v>
      </c>
      <c r="P10" s="145">
        <v>6</v>
      </c>
    </row>
    <row r="11" spans="1:16" s="3" customFormat="1" ht="27.6" x14ac:dyDescent="0.3">
      <c r="A11" s="150" t="s">
        <v>15</v>
      </c>
      <c r="B11" s="161"/>
      <c r="C11" s="162"/>
      <c r="D11" s="163"/>
      <c r="E11" s="163"/>
      <c r="F11" s="37"/>
      <c r="G11" s="137"/>
      <c r="H11" s="5"/>
      <c r="I11" s="36"/>
      <c r="J11" s="37" t="s">
        <v>15</v>
      </c>
      <c r="K11" s="37" t="s">
        <v>15</v>
      </c>
      <c r="L11" s="37" t="s">
        <v>15</v>
      </c>
      <c r="M11" s="37" t="s">
        <v>15</v>
      </c>
      <c r="N11" s="37" t="s">
        <v>15</v>
      </c>
      <c r="O11" s="146">
        <v>5</v>
      </c>
      <c r="P11" s="145">
        <v>8</v>
      </c>
    </row>
    <row r="12" spans="1:16" s="3" customFormat="1" ht="55.2" x14ac:dyDescent="0.3">
      <c r="A12" s="150" t="s">
        <v>11</v>
      </c>
      <c r="B12" s="161"/>
      <c r="C12" s="161"/>
      <c r="D12" s="163"/>
      <c r="E12" s="163"/>
      <c r="F12" s="37"/>
      <c r="G12" s="137"/>
      <c r="H12" s="5"/>
      <c r="I12" s="137"/>
      <c r="J12" s="36"/>
      <c r="K12" s="103" t="s">
        <v>14</v>
      </c>
      <c r="L12" s="102" t="s">
        <v>11</v>
      </c>
      <c r="M12" s="102" t="s">
        <v>11</v>
      </c>
      <c r="N12" s="140" t="s">
        <v>11</v>
      </c>
      <c r="O12" s="146">
        <v>4</v>
      </c>
      <c r="P12" s="147">
        <v>9</v>
      </c>
    </row>
    <row r="13" spans="1:16" s="101" customFormat="1" ht="61.8" customHeight="1" x14ac:dyDescent="0.3">
      <c r="A13" s="150" t="s">
        <v>14</v>
      </c>
      <c r="B13" s="161"/>
      <c r="C13" s="161"/>
      <c r="D13" s="163"/>
      <c r="E13" s="163"/>
      <c r="F13" s="37"/>
      <c r="G13" s="137"/>
      <c r="H13" s="5"/>
      <c r="I13" s="137"/>
      <c r="J13" s="137"/>
      <c r="K13" s="36"/>
      <c r="L13" s="103" t="s">
        <v>14</v>
      </c>
      <c r="M13" s="103" t="s">
        <v>14</v>
      </c>
      <c r="N13" s="103" t="s">
        <v>14</v>
      </c>
      <c r="O13" s="146">
        <v>4</v>
      </c>
      <c r="P13" s="145">
        <v>10</v>
      </c>
    </row>
    <row r="14" spans="1:16" s="3" customFormat="1" ht="48.6" customHeight="1" x14ac:dyDescent="0.3">
      <c r="A14" s="150" t="s">
        <v>18</v>
      </c>
      <c r="B14" s="161"/>
      <c r="C14" s="161"/>
      <c r="D14" s="161"/>
      <c r="E14" s="163"/>
      <c r="F14" s="37"/>
      <c r="G14" s="137"/>
      <c r="H14" s="5"/>
      <c r="I14" s="137"/>
      <c r="J14" s="137"/>
      <c r="K14" s="137"/>
      <c r="L14" s="36"/>
      <c r="M14" s="37" t="s">
        <v>18</v>
      </c>
      <c r="N14" s="37" t="s">
        <v>18</v>
      </c>
      <c r="O14" s="146">
        <v>2</v>
      </c>
      <c r="P14" s="145">
        <v>11</v>
      </c>
    </row>
    <row r="15" spans="1:16" s="3" customFormat="1" ht="55.5" customHeight="1" x14ac:dyDescent="0.3">
      <c r="A15" s="150" t="s">
        <v>10</v>
      </c>
      <c r="B15" s="161"/>
      <c r="C15" s="161"/>
      <c r="D15" s="163"/>
      <c r="E15" s="163"/>
      <c r="F15" s="37"/>
      <c r="G15" s="137"/>
      <c r="H15" s="5"/>
      <c r="I15" s="137"/>
      <c r="J15" s="156"/>
      <c r="K15" s="156"/>
      <c r="L15" s="156"/>
      <c r="M15" s="36"/>
      <c r="N15" s="37" t="s">
        <v>10</v>
      </c>
      <c r="O15" s="146">
        <v>1</v>
      </c>
      <c r="P15" s="147">
        <v>12</v>
      </c>
    </row>
    <row r="16" spans="1:16" s="3" customFormat="1" ht="53.25" customHeight="1" thickBot="1" x14ac:dyDescent="0.35">
      <c r="A16" s="150" t="s">
        <v>12</v>
      </c>
      <c r="B16" s="161"/>
      <c r="C16" s="161"/>
      <c r="D16" s="163"/>
      <c r="E16" s="163"/>
      <c r="F16" s="37"/>
      <c r="G16" s="137"/>
      <c r="H16" s="5"/>
      <c r="I16" s="137"/>
      <c r="J16" s="157"/>
      <c r="K16" s="157"/>
      <c r="L16" s="156"/>
      <c r="M16" s="137"/>
      <c r="N16" s="36"/>
      <c r="O16" s="148">
        <v>0</v>
      </c>
      <c r="P16" s="145">
        <v>13</v>
      </c>
    </row>
  </sheetData>
  <sortState ref="A7:W19">
    <sortCondition descending="1" ref="O7:O19"/>
  </sortState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210" zoomScaleNormal="210" workbookViewId="0">
      <selection activeCell="D3" sqref="D3"/>
    </sheetView>
  </sheetViews>
  <sheetFormatPr defaultColWidth="9.109375" defaultRowHeight="13.2" x14ac:dyDescent="0.25"/>
  <cols>
    <col min="1" max="1" width="4.6640625" style="125" customWidth="1"/>
    <col min="2" max="2" width="34.109375" style="60" customWidth="1"/>
    <col min="3" max="3" width="12.88671875" style="60" customWidth="1"/>
    <col min="4" max="4" width="14" style="60" customWidth="1"/>
    <col min="5" max="16384" width="9.109375" style="60"/>
  </cols>
  <sheetData>
    <row r="1" spans="1:4" x14ac:dyDescent="0.25">
      <c r="A1" s="59" t="s">
        <v>227</v>
      </c>
    </row>
    <row r="2" spans="1:4" x14ac:dyDescent="0.25">
      <c r="C2" s="61"/>
    </row>
    <row r="3" spans="1:4" ht="39.6" x14ac:dyDescent="0.25">
      <c r="A3" s="19" t="s">
        <v>92</v>
      </c>
      <c r="B3" s="19" t="s">
        <v>83</v>
      </c>
      <c r="C3" s="19" t="s">
        <v>226</v>
      </c>
      <c r="D3" s="19" t="s">
        <v>244</v>
      </c>
    </row>
    <row r="4" spans="1:4" ht="26.4" x14ac:dyDescent="0.25">
      <c r="A4" s="168"/>
      <c r="B4" s="171" t="s">
        <v>243</v>
      </c>
      <c r="C4" s="171"/>
      <c r="D4" s="172">
        <v>100000</v>
      </c>
    </row>
    <row r="5" spans="1:4" x14ac:dyDescent="0.25">
      <c r="A5" s="19" t="s">
        <v>224</v>
      </c>
      <c r="B5" s="56" t="s">
        <v>84</v>
      </c>
      <c r="C5" s="57"/>
      <c r="D5" s="57"/>
    </row>
    <row r="6" spans="1:4" ht="26.4" x14ac:dyDescent="0.25">
      <c r="A6" s="86">
        <v>1</v>
      </c>
      <c r="B6" s="57" t="s">
        <v>221</v>
      </c>
      <c r="C6" s="111">
        <v>15000</v>
      </c>
      <c r="D6" s="112">
        <f>+C6</f>
        <v>15000</v>
      </c>
    </row>
    <row r="7" spans="1:4" x14ac:dyDescent="0.25">
      <c r="A7" s="19"/>
      <c r="B7" s="57"/>
      <c r="C7" s="57"/>
      <c r="D7" s="57"/>
    </row>
    <row r="8" spans="1:4" x14ac:dyDescent="0.25">
      <c r="A8" s="19"/>
      <c r="B8" s="56" t="s">
        <v>223</v>
      </c>
      <c r="C8" s="113">
        <f>SUM(C6:C7)</f>
        <v>15000</v>
      </c>
      <c r="D8" s="113">
        <f>D4-C8</f>
        <v>85000</v>
      </c>
    </row>
    <row r="9" spans="1:4" s="116" customFormat="1" x14ac:dyDescent="0.25">
      <c r="A9" s="126"/>
      <c r="B9" s="114"/>
      <c r="C9" s="115"/>
      <c r="D9" s="114"/>
    </row>
    <row r="10" spans="1:4" x14ac:dyDescent="0.25">
      <c r="A10" s="19" t="s">
        <v>225</v>
      </c>
      <c r="B10" s="56" t="s">
        <v>85</v>
      </c>
      <c r="C10" s="57"/>
      <c r="D10" s="57"/>
    </row>
    <row r="11" spans="1:4" x14ac:dyDescent="0.25">
      <c r="A11" s="86">
        <v>1</v>
      </c>
      <c r="B11" s="117" t="s">
        <v>17</v>
      </c>
      <c r="C11" s="128">
        <v>15000</v>
      </c>
      <c r="D11" s="122">
        <f>+D8-C11</f>
        <v>70000</v>
      </c>
    </row>
    <row r="12" spans="1:4" x14ac:dyDescent="0.25">
      <c r="A12" s="86">
        <v>2</v>
      </c>
      <c r="B12" s="118" t="s">
        <v>8</v>
      </c>
      <c r="C12" s="119">
        <v>2500</v>
      </c>
      <c r="D12" s="122">
        <f>+D11-C12</f>
        <v>67500</v>
      </c>
    </row>
    <row r="13" spans="1:4" x14ac:dyDescent="0.25">
      <c r="A13" s="86">
        <v>3</v>
      </c>
      <c r="B13" s="118" t="s">
        <v>14</v>
      </c>
      <c r="C13" s="119">
        <v>5000</v>
      </c>
      <c r="D13" s="122">
        <f t="shared" ref="D13:D20" si="0">+D12-C13</f>
        <v>62500</v>
      </c>
    </row>
    <row r="14" spans="1:4" x14ac:dyDescent="0.25">
      <c r="A14" s="86">
        <v>4</v>
      </c>
      <c r="B14" s="118" t="s">
        <v>11</v>
      </c>
      <c r="C14" s="119">
        <v>600</v>
      </c>
      <c r="D14" s="122">
        <f t="shared" si="0"/>
        <v>61900</v>
      </c>
    </row>
    <row r="15" spans="1:4" x14ac:dyDescent="0.25">
      <c r="A15" s="86">
        <v>5</v>
      </c>
      <c r="B15" s="118" t="s">
        <v>13</v>
      </c>
      <c r="C15" s="119">
        <v>9500</v>
      </c>
      <c r="D15" s="122">
        <f t="shared" si="0"/>
        <v>52400</v>
      </c>
    </row>
    <row r="16" spans="1:4" x14ac:dyDescent="0.25">
      <c r="A16" s="86">
        <v>6</v>
      </c>
      <c r="B16" s="118" t="s">
        <v>16</v>
      </c>
      <c r="C16" s="120">
        <v>5800</v>
      </c>
      <c r="D16" s="122">
        <f t="shared" si="0"/>
        <v>46600</v>
      </c>
    </row>
    <row r="17" spans="1:4" x14ac:dyDescent="0.25">
      <c r="A17" s="86">
        <v>7</v>
      </c>
      <c r="B17" s="118" t="s">
        <v>10</v>
      </c>
      <c r="C17" s="120">
        <v>5000</v>
      </c>
      <c r="D17" s="122">
        <f t="shared" si="0"/>
        <v>41600</v>
      </c>
    </row>
    <row r="18" spans="1:4" x14ac:dyDescent="0.25">
      <c r="A18" s="86">
        <v>8</v>
      </c>
      <c r="B18" s="118" t="s">
        <v>40</v>
      </c>
      <c r="C18" s="119">
        <v>3000</v>
      </c>
      <c r="D18" s="122">
        <f t="shared" si="0"/>
        <v>38600</v>
      </c>
    </row>
    <row r="19" spans="1:4" x14ac:dyDescent="0.25">
      <c r="A19" s="86">
        <v>9</v>
      </c>
      <c r="B19" s="118" t="s">
        <v>20</v>
      </c>
      <c r="C19" s="119">
        <v>30000</v>
      </c>
      <c r="D19" s="122">
        <f t="shared" si="0"/>
        <v>8600</v>
      </c>
    </row>
    <row r="20" spans="1:4" x14ac:dyDescent="0.25">
      <c r="A20" s="86">
        <v>10</v>
      </c>
      <c r="B20" s="121" t="s">
        <v>12</v>
      </c>
      <c r="C20" s="119">
        <v>5000</v>
      </c>
      <c r="D20" s="122">
        <f t="shared" si="0"/>
        <v>3600</v>
      </c>
    </row>
    <row r="21" spans="1:4" x14ac:dyDescent="0.25">
      <c r="A21" s="127">
        <v>11</v>
      </c>
      <c r="B21" s="123" t="s">
        <v>37</v>
      </c>
      <c r="C21" s="124">
        <v>9000</v>
      </c>
      <c r="D21" s="173">
        <f>+D20-C21</f>
        <v>-5400</v>
      </c>
    </row>
    <row r="22" spans="1:4" ht="31.5" customHeight="1" x14ac:dyDescent="0.25">
      <c r="A22" s="251" t="s">
        <v>86</v>
      </c>
      <c r="B22" s="251"/>
      <c r="C22" s="251"/>
      <c r="D22" s="251"/>
    </row>
    <row r="23" spans="1:4" x14ac:dyDescent="0.25">
      <c r="A23" s="86">
        <v>12</v>
      </c>
      <c r="B23" s="118" t="s">
        <v>21</v>
      </c>
      <c r="C23" s="119">
        <v>6000</v>
      </c>
      <c r="D23" s="122">
        <f>+D21+C23</f>
        <v>600</v>
      </c>
    </row>
    <row r="24" spans="1:4" x14ac:dyDescent="0.25">
      <c r="A24" s="86">
        <v>13</v>
      </c>
      <c r="B24" s="118" t="s">
        <v>15</v>
      </c>
      <c r="C24" s="120">
        <v>15000</v>
      </c>
      <c r="D24" s="122">
        <f>+D23+C24</f>
        <v>15600</v>
      </c>
    </row>
    <row r="25" spans="1:4" x14ac:dyDescent="0.25">
      <c r="A25" s="86">
        <v>14</v>
      </c>
      <c r="B25" s="118" t="s">
        <v>18</v>
      </c>
      <c r="C25" s="120">
        <v>20000</v>
      </c>
      <c r="D25" s="122">
        <f>+D24+C25</f>
        <v>35600</v>
      </c>
    </row>
    <row r="26" spans="1:4" x14ac:dyDescent="0.25">
      <c r="A26" s="19"/>
      <c r="B26" s="58"/>
      <c r="C26" s="58"/>
      <c r="D26" s="58"/>
    </row>
    <row r="27" spans="1:4" x14ac:dyDescent="0.25">
      <c r="A27" s="252" t="s">
        <v>87</v>
      </c>
      <c r="B27" s="253"/>
      <c r="C27" s="253"/>
      <c r="D27" s="254"/>
    </row>
    <row r="28" spans="1:4" x14ac:dyDescent="0.25">
      <c r="A28" s="245" t="s">
        <v>204</v>
      </c>
      <c r="B28" s="246"/>
      <c r="C28" s="246"/>
      <c r="D28" s="247"/>
    </row>
    <row r="29" spans="1:4" x14ac:dyDescent="0.25">
      <c r="A29" s="248" t="s">
        <v>203</v>
      </c>
      <c r="B29" s="249"/>
      <c r="C29" s="249"/>
      <c r="D29" s="250"/>
    </row>
  </sheetData>
  <mergeCells count="4">
    <mergeCell ref="A28:D28"/>
    <mergeCell ref="A29:D29"/>
    <mergeCell ref="A22:D22"/>
    <mergeCell ref="A27:D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opLeftCell="A3" workbookViewId="0">
      <selection activeCell="D23" sqref="D23"/>
    </sheetView>
  </sheetViews>
  <sheetFormatPr defaultRowHeight="14.4" x14ac:dyDescent="0.3"/>
  <cols>
    <col min="2" max="2" width="43.44140625" customWidth="1"/>
    <col min="3" max="3" width="9.109375" style="1"/>
    <col min="4" max="4" width="14.33203125" customWidth="1"/>
    <col min="5" max="5" width="13.109375" customWidth="1"/>
    <col min="6" max="6" width="21.88671875" customWidth="1"/>
  </cols>
  <sheetData>
    <row r="2" spans="1:6" ht="15.6" x14ac:dyDescent="0.3">
      <c r="A2" s="8" t="s">
        <v>48</v>
      </c>
    </row>
    <row r="3" spans="1:6" ht="15" x14ac:dyDescent="0.3">
      <c r="A3" s="9"/>
    </row>
    <row r="4" spans="1:6" ht="15.6" x14ac:dyDescent="0.3">
      <c r="F4" s="10" t="s">
        <v>49</v>
      </c>
    </row>
    <row r="5" spans="1:6" ht="15" x14ac:dyDescent="0.3">
      <c r="A5" s="11"/>
      <c r="B5" s="263" t="s">
        <v>51</v>
      </c>
      <c r="C5" s="265"/>
      <c r="D5" s="263" t="s">
        <v>52</v>
      </c>
      <c r="E5" s="263" t="s">
        <v>53</v>
      </c>
      <c r="F5" s="256" t="s">
        <v>54</v>
      </c>
    </row>
    <row r="6" spans="1:6" ht="15.6" x14ac:dyDescent="0.3">
      <c r="A6" s="12" t="s">
        <v>50</v>
      </c>
      <c r="B6" s="264"/>
      <c r="C6" s="266"/>
      <c r="D6" s="264"/>
      <c r="E6" s="264"/>
      <c r="F6" s="257"/>
    </row>
    <row r="7" spans="1:6" ht="31.5" customHeight="1" x14ac:dyDescent="0.3">
      <c r="A7" s="261" t="s">
        <v>199</v>
      </c>
      <c r="B7" s="262"/>
      <c r="C7" s="54" t="s">
        <v>55</v>
      </c>
      <c r="D7" s="13"/>
      <c r="E7" s="13"/>
      <c r="F7" s="13" t="s">
        <v>56</v>
      </c>
    </row>
    <row r="8" spans="1:6" ht="15" x14ac:dyDescent="0.3">
      <c r="A8" s="13"/>
      <c r="B8" s="13" t="s">
        <v>57</v>
      </c>
      <c r="C8" s="55">
        <v>2</v>
      </c>
      <c r="D8" s="13"/>
      <c r="E8" s="13"/>
      <c r="F8" s="13"/>
    </row>
    <row r="9" spans="1:6" ht="15" x14ac:dyDescent="0.3">
      <c r="A9" s="13"/>
      <c r="B9" s="13" t="s">
        <v>58</v>
      </c>
      <c r="C9" s="55">
        <v>3</v>
      </c>
      <c r="D9" s="13"/>
      <c r="E9" s="13"/>
      <c r="F9" s="13"/>
    </row>
    <row r="10" spans="1:6" ht="15.6" x14ac:dyDescent="0.3">
      <c r="A10" s="258" t="s">
        <v>200</v>
      </c>
      <c r="B10" s="259"/>
      <c r="C10" s="54" t="s">
        <v>59</v>
      </c>
      <c r="D10" s="13"/>
      <c r="E10" s="13"/>
      <c r="F10" s="13" t="s">
        <v>60</v>
      </c>
    </row>
    <row r="11" spans="1:6" ht="15" x14ac:dyDescent="0.3">
      <c r="A11" s="13"/>
      <c r="B11" s="13" t="s">
        <v>61</v>
      </c>
      <c r="C11" s="55">
        <v>4</v>
      </c>
      <c r="D11" s="13"/>
      <c r="E11" s="13"/>
      <c r="F11" s="13"/>
    </row>
    <row r="12" spans="1:6" ht="15" x14ac:dyDescent="0.3">
      <c r="A12" s="13"/>
      <c r="B12" s="13" t="s">
        <v>62</v>
      </c>
      <c r="C12" s="55">
        <v>5</v>
      </c>
      <c r="D12" s="13"/>
      <c r="E12" s="13"/>
      <c r="F12" s="13"/>
    </row>
    <row r="13" spans="1:6" ht="15" x14ac:dyDescent="0.3">
      <c r="A13" s="13"/>
      <c r="B13" s="13" t="s">
        <v>63</v>
      </c>
      <c r="C13" s="55">
        <v>6</v>
      </c>
      <c r="D13" s="13"/>
      <c r="E13" s="13"/>
      <c r="F13" s="13"/>
    </row>
    <row r="14" spans="1:6" ht="15.6" x14ac:dyDescent="0.3">
      <c r="A14" s="258" t="s">
        <v>64</v>
      </c>
      <c r="B14" s="259"/>
      <c r="C14" s="54" t="s">
        <v>65</v>
      </c>
      <c r="D14" s="13"/>
      <c r="E14" s="13"/>
      <c r="F14" s="13" t="s">
        <v>66</v>
      </c>
    </row>
    <row r="15" spans="1:6" ht="15" x14ac:dyDescent="0.3">
      <c r="A15" s="13"/>
      <c r="B15" s="13" t="s">
        <v>67</v>
      </c>
      <c r="C15" s="55"/>
      <c r="D15" s="13"/>
      <c r="E15" s="13"/>
      <c r="F15" s="13"/>
    </row>
    <row r="16" spans="1:6" ht="30" x14ac:dyDescent="0.3">
      <c r="A16" s="13"/>
      <c r="B16" s="14" t="s">
        <v>68</v>
      </c>
      <c r="C16" s="55">
        <v>7</v>
      </c>
      <c r="D16" s="13"/>
      <c r="E16" s="13"/>
      <c r="F16" s="13"/>
    </row>
    <row r="17" spans="1:6" ht="15" x14ac:dyDescent="0.3">
      <c r="A17" s="13"/>
      <c r="B17" s="13" t="s">
        <v>69</v>
      </c>
      <c r="C17" s="55">
        <v>8</v>
      </c>
      <c r="D17" s="13"/>
      <c r="E17" s="13"/>
      <c r="F17" s="13"/>
    </row>
    <row r="18" spans="1:6" ht="15" x14ac:dyDescent="0.3">
      <c r="A18" s="13"/>
      <c r="B18" s="13" t="s">
        <v>70</v>
      </c>
      <c r="C18" s="55">
        <v>9</v>
      </c>
      <c r="D18" s="13"/>
      <c r="E18" s="13"/>
      <c r="F18" s="13"/>
    </row>
    <row r="19" spans="1:6" ht="32.25" customHeight="1" x14ac:dyDescent="0.3">
      <c r="A19" s="258" t="s">
        <v>71</v>
      </c>
      <c r="B19" s="259"/>
      <c r="C19" s="54" t="s">
        <v>72</v>
      </c>
      <c r="D19" s="13"/>
      <c r="E19" s="13"/>
      <c r="F19" s="13" t="s">
        <v>73</v>
      </c>
    </row>
    <row r="20" spans="1:6" ht="15" x14ac:dyDescent="0.3">
      <c r="A20" s="13" t="s">
        <v>74</v>
      </c>
      <c r="B20" t="s">
        <v>75</v>
      </c>
      <c r="C20" s="55">
        <v>10</v>
      </c>
      <c r="D20" s="13"/>
      <c r="E20" s="13"/>
      <c r="F20" s="13"/>
    </row>
    <row r="21" spans="1:6" ht="15" x14ac:dyDescent="0.3">
      <c r="A21" s="13" t="s">
        <v>76</v>
      </c>
      <c r="B21" s="13" t="s">
        <v>77</v>
      </c>
      <c r="C21" s="55">
        <v>11</v>
      </c>
      <c r="D21" s="13"/>
      <c r="E21" s="13"/>
      <c r="F21" s="13" t="s">
        <v>78</v>
      </c>
    </row>
    <row r="24" spans="1:6" ht="73.5" customHeight="1" x14ac:dyDescent="0.3">
      <c r="A24" s="260" t="s">
        <v>79</v>
      </c>
      <c r="B24" s="260"/>
      <c r="C24" s="260"/>
      <c r="D24" s="260"/>
      <c r="E24" s="260"/>
      <c r="F24" s="260"/>
    </row>
    <row r="25" spans="1:6" ht="36.75" customHeight="1" x14ac:dyDescent="0.3">
      <c r="A25" s="255" t="s">
        <v>80</v>
      </c>
      <c r="B25" s="255"/>
      <c r="C25" s="255"/>
      <c r="D25" s="255"/>
      <c r="E25" s="255"/>
      <c r="F25" s="255"/>
    </row>
    <row r="26" spans="1:6" x14ac:dyDescent="0.3">
      <c r="A26" s="15"/>
    </row>
  </sheetData>
  <mergeCells count="11">
    <mergeCell ref="A25:F25"/>
    <mergeCell ref="F5:F6"/>
    <mergeCell ref="A10:B10"/>
    <mergeCell ref="A14:B14"/>
    <mergeCell ref="A19:B19"/>
    <mergeCell ref="A24:F24"/>
    <mergeCell ref="A7:B7"/>
    <mergeCell ref="B5:B6"/>
    <mergeCell ref="C5:C6"/>
    <mergeCell ref="D5:D6"/>
    <mergeCell ref="E5:E6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E14"/>
  <sheetViews>
    <sheetView workbookViewId="0">
      <selection activeCell="G20" sqref="G20"/>
    </sheetView>
  </sheetViews>
  <sheetFormatPr defaultColWidth="9.109375" defaultRowHeight="13.8" x14ac:dyDescent="0.25"/>
  <cols>
    <col min="1" max="1" width="9.109375" style="2"/>
    <col min="2" max="2" width="17" style="2" customWidth="1"/>
    <col min="3" max="3" width="54.109375" style="132" customWidth="1"/>
    <col min="4" max="4" width="15.5546875" style="2" customWidth="1"/>
    <col min="5" max="5" width="35" style="129" customWidth="1"/>
    <col min="6" max="6" width="24.88671875" style="2" customWidth="1"/>
    <col min="7" max="7" width="20.33203125" style="2" customWidth="1"/>
    <col min="8" max="16384" width="9.109375" style="2"/>
  </cols>
  <sheetData>
    <row r="2" spans="2:5" x14ac:dyDescent="0.25">
      <c r="B2" s="133" t="s">
        <v>89</v>
      </c>
      <c r="C2" s="134" t="s">
        <v>234</v>
      </c>
    </row>
    <row r="3" spans="2:5" s="130" customFormat="1" x14ac:dyDescent="0.3">
      <c r="B3" s="267" t="s">
        <v>88</v>
      </c>
      <c r="C3" s="135" t="s">
        <v>229</v>
      </c>
    </row>
    <row r="4" spans="2:5" s="130" customFormat="1" x14ac:dyDescent="0.3">
      <c r="B4" s="267"/>
      <c r="C4" s="135" t="s">
        <v>230</v>
      </c>
      <c r="E4" s="131"/>
    </row>
    <row r="5" spans="2:5" s="130" customFormat="1" ht="27.6" x14ac:dyDescent="0.3">
      <c r="B5" s="267"/>
      <c r="C5" s="136" t="s">
        <v>231</v>
      </c>
      <c r="E5" s="131"/>
    </row>
    <row r="6" spans="2:5" x14ac:dyDescent="0.25">
      <c r="B6" s="267"/>
      <c r="C6" s="136" t="s">
        <v>232</v>
      </c>
    </row>
    <row r="7" spans="2:5" ht="27.6" x14ac:dyDescent="0.25">
      <c r="B7" s="267"/>
      <c r="C7" s="136" t="s">
        <v>233</v>
      </c>
    </row>
    <row r="8" spans="2:5" ht="57" customHeight="1" x14ac:dyDescent="0.25">
      <c r="B8" s="269"/>
      <c r="C8" s="270"/>
    </row>
    <row r="9" spans="2:5" ht="14.4" x14ac:dyDescent="0.3">
      <c r="B9" s="268" t="s">
        <v>235</v>
      </c>
      <c r="C9" s="135" t="s">
        <v>237</v>
      </c>
      <c r="D9"/>
    </row>
    <row r="10" spans="2:5" x14ac:dyDescent="0.25">
      <c r="B10" s="268"/>
      <c r="C10" s="135" t="s">
        <v>236</v>
      </c>
    </row>
    <row r="11" spans="2:5" ht="42.75" customHeight="1" x14ac:dyDescent="0.3">
      <c r="B11" s="268"/>
      <c r="C11" s="136" t="s">
        <v>238</v>
      </c>
      <c r="E11"/>
    </row>
    <row r="12" spans="2:5" ht="27.6" x14ac:dyDescent="0.25">
      <c r="B12" s="268"/>
      <c r="C12" s="136" t="s">
        <v>239</v>
      </c>
    </row>
    <row r="14" spans="2:5" ht="14.4" x14ac:dyDescent="0.3">
      <c r="B14" s="130"/>
      <c r="E14"/>
    </row>
  </sheetData>
  <mergeCells count="3">
    <mergeCell ref="B3:B7"/>
    <mergeCell ref="B9:B12"/>
    <mergeCell ref="B8:C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Мэдээ, мэдээллийн жагсаалт</vt:lpstr>
      <vt:lpstr>Төслийн танилцуулга</vt:lpstr>
      <vt:lpstr>Анхан шатны үнэлгээ</vt:lpstr>
      <vt:lpstr>Тэргүүлэх чиглэлээр эрэмбэлэх</vt:lpstr>
      <vt:lpstr>Хос хосоор нь үнэлэх арга </vt:lpstr>
      <vt:lpstr>ОНХС-ийн төслүүдийн жагсаалт</vt:lpstr>
      <vt:lpstr>ОНХС-ийн төсөв батлах маягт</vt:lpstr>
      <vt:lpstr>Заавар</vt:lpstr>
      <vt:lpstr>'ОНХС-ийн төсөв батлах маягт'!_ftn1</vt:lpstr>
      <vt:lpstr>'ОНХС-ийн төсөв батлах маягт'!_ftnref1</vt:lpstr>
      <vt:lpstr>'Төслийн танилцуулга'!_Ref499227863</vt:lpstr>
      <vt:lpstr>'Тэргүүлэх чиглэлээр эрэмбэлэх'!_Toc526241362</vt:lpstr>
      <vt:lpstr>'ОНХС-ийн төслүүдийн жагсаалт'!_Toc526241363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Khosbat</dc:creator>
  <cp:lastModifiedBy>Danaa</cp:lastModifiedBy>
  <dcterms:created xsi:type="dcterms:W3CDTF">2018-09-05T01:12:45Z</dcterms:created>
  <dcterms:modified xsi:type="dcterms:W3CDTF">2019-03-06T14:11:08Z</dcterms:modified>
</cp:coreProperties>
</file>